
<file path=[Content_Types].xml><?xml version="1.0" encoding="utf-8"?>
<Types xmlns="http://schemas.openxmlformats.org/package/2006/content-types">
  <Default Extension="bin" ContentType="application/vnd.openxmlformats-officedocument.spreadsheetml.printerSettings"/>
  <Default Extension="png" ContentType="image/png"/>
  <Default Extension="jfif"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8680" yWindow="-120" windowWidth="29040" windowHeight="15840" tabRatio="767"/>
  </bookViews>
  <sheets>
    <sheet name="Indice" sheetId="1" r:id="rId1"/>
    <sheet name="1 Area" sheetId="2" r:id="rId2"/>
    <sheet name="2 Classificazione" sheetId="3" r:id="rId3"/>
    <sheet name="3 Demografia" sheetId="4" r:id="rId4"/>
    <sheet name="4 Istruzione" sheetId="5" r:id="rId5"/>
    <sheet name="5 Lavoro" sheetId="6" r:id="rId6"/>
    <sheet name="6 Economia" sheetId="7" r:id="rId7"/>
    <sheet name="7 Focus agro" sheetId="12" r:id="rId8"/>
    <sheet name="8 Risorse" sheetId="8" r:id="rId9"/>
    <sheet name="9 Turismo" sheetId="9" r:id="rId10"/>
    <sheet name="10 Servizi e connettività" sheetId="11" r:id="rId11"/>
  </sheet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85" i="9" l="1"/>
  <c r="G85" i="9"/>
  <c r="F85" i="9"/>
  <c r="H84" i="9"/>
  <c r="G84" i="9"/>
  <c r="F84" i="9"/>
  <c r="E84" i="9"/>
  <c r="D84" i="9"/>
  <c r="C84" i="9"/>
  <c r="B84" i="9"/>
  <c r="H79" i="9"/>
  <c r="G79" i="9"/>
  <c r="F79" i="9"/>
  <c r="E79" i="9"/>
  <c r="D79" i="9"/>
  <c r="C79" i="9"/>
  <c r="B79" i="9"/>
  <c r="H74" i="9"/>
  <c r="G74" i="9"/>
  <c r="F74" i="9"/>
  <c r="E74" i="9"/>
  <c r="E85" i="9" s="1"/>
  <c r="D74" i="9"/>
  <c r="D85" i="9" s="1"/>
  <c r="C74" i="9"/>
  <c r="C85" i="9" s="1"/>
  <c r="B74" i="9"/>
  <c r="B85" i="9" s="1"/>
  <c r="U116" i="7"/>
  <c r="H113" i="7"/>
  <c r="B121" i="12"/>
  <c r="C121" i="12"/>
  <c r="D121" i="12"/>
  <c r="E121" i="12"/>
  <c r="F121" i="12"/>
  <c r="G121" i="12"/>
  <c r="H121" i="12"/>
  <c r="I121" i="12"/>
  <c r="J121" i="12"/>
  <c r="K121" i="12"/>
  <c r="B152" i="12"/>
  <c r="C152" i="12"/>
  <c r="D152" i="12"/>
  <c r="E152" i="12"/>
  <c r="F152" i="12"/>
  <c r="G152" i="12"/>
  <c r="H152" i="12"/>
  <c r="I152" i="12"/>
  <c r="J152" i="12"/>
  <c r="K152" i="12"/>
  <c r="L152" i="12"/>
  <c r="M152" i="12"/>
  <c r="N152" i="12"/>
  <c r="O152" i="12"/>
  <c r="P152" i="12"/>
  <c r="Q152" i="12"/>
  <c r="R152" i="12"/>
  <c r="S152" i="12"/>
  <c r="T152" i="12"/>
  <c r="U152" i="12"/>
  <c r="V152" i="12"/>
  <c r="W152" i="12"/>
  <c r="X152" i="12"/>
  <c r="Y152" i="12"/>
  <c r="Z152" i="12"/>
  <c r="AA152" i="12"/>
  <c r="AB152" i="12"/>
  <c r="AC152" i="12"/>
  <c r="AD152" i="12"/>
  <c r="AE152" i="12"/>
  <c r="AF152" i="12"/>
  <c r="AG152" i="12"/>
  <c r="AH152" i="12"/>
  <c r="AI152" i="12"/>
  <c r="AJ152" i="12"/>
  <c r="AK152" i="12"/>
  <c r="AL152" i="12"/>
  <c r="AM152" i="12"/>
  <c r="AN152" i="12"/>
  <c r="AO152" i="12"/>
  <c r="AP152" i="12"/>
  <c r="AQ152" i="12"/>
  <c r="AR152" i="12"/>
  <c r="AS152" i="12"/>
  <c r="AT152" i="12"/>
  <c r="AU152" i="12"/>
  <c r="AV152" i="12"/>
  <c r="AW152" i="12"/>
  <c r="AX152" i="12"/>
  <c r="AY152" i="12"/>
  <c r="AZ152" i="12"/>
  <c r="BA152" i="12"/>
  <c r="B183" i="12"/>
  <c r="C183" i="12"/>
  <c r="D183" i="12"/>
  <c r="E183" i="12"/>
  <c r="F183" i="12"/>
  <c r="G183" i="12"/>
  <c r="H183" i="12"/>
  <c r="I183" i="12"/>
  <c r="J183" i="12"/>
  <c r="K183" i="12"/>
  <c r="L183" i="12"/>
  <c r="M183" i="12"/>
  <c r="N183" i="12"/>
  <c r="O183" i="12"/>
  <c r="P183" i="12"/>
  <c r="Q183" i="12"/>
  <c r="R183" i="12"/>
  <c r="S183" i="12"/>
  <c r="T183" i="12"/>
  <c r="U183" i="12"/>
  <c r="V183" i="12"/>
  <c r="W183" i="12"/>
  <c r="X183" i="12"/>
  <c r="Y183" i="12"/>
  <c r="Z183" i="12"/>
  <c r="AA183" i="12"/>
  <c r="AB183" i="12"/>
  <c r="AC183" i="12"/>
  <c r="AD183" i="12"/>
  <c r="AE183" i="12"/>
  <c r="AF183" i="12"/>
  <c r="AG183" i="12"/>
  <c r="B214" i="12"/>
  <c r="C214" i="12"/>
  <c r="D214" i="12"/>
  <c r="E214" i="12"/>
  <c r="F214" i="12"/>
  <c r="G214" i="12"/>
  <c r="H214" i="12"/>
  <c r="I214" i="12"/>
  <c r="J214" i="12"/>
  <c r="K214" i="12"/>
  <c r="L214" i="12"/>
  <c r="M214" i="12"/>
  <c r="N214" i="12"/>
  <c r="O214" i="12"/>
  <c r="P214" i="12"/>
  <c r="Q214" i="12"/>
  <c r="R214" i="12"/>
  <c r="S214" i="12"/>
  <c r="T214" i="12"/>
  <c r="U214" i="12"/>
  <c r="V214" i="12"/>
  <c r="W214" i="12"/>
  <c r="X214" i="12"/>
  <c r="Y214" i="12"/>
  <c r="Z214" i="12"/>
  <c r="AA214" i="12"/>
  <c r="AB214" i="12"/>
  <c r="AC214" i="12"/>
  <c r="AD214" i="12"/>
  <c r="AE214" i="12"/>
  <c r="AF214" i="12"/>
  <c r="AG214" i="12"/>
  <c r="F92" i="12"/>
  <c r="E92" i="12"/>
  <c r="D92" i="12"/>
  <c r="C92" i="12"/>
  <c r="B92" i="12"/>
  <c r="N65" i="12"/>
  <c r="L65" i="12"/>
  <c r="H65" i="12"/>
  <c r="I65" i="12" s="1"/>
  <c r="G65" i="12"/>
  <c r="E65" i="12"/>
  <c r="N64" i="12"/>
  <c r="L64" i="12"/>
  <c r="H64" i="12"/>
  <c r="I64" i="12" s="1"/>
  <c r="G64" i="12"/>
  <c r="E64" i="12"/>
  <c r="N63" i="12"/>
  <c r="L63" i="12"/>
  <c r="H63" i="12"/>
  <c r="I63" i="12" s="1"/>
  <c r="G63" i="12"/>
  <c r="E63" i="12"/>
  <c r="M62" i="12"/>
  <c r="K62" i="12"/>
  <c r="J62" i="12"/>
  <c r="F62" i="12"/>
  <c r="D62" i="12"/>
  <c r="C62" i="12"/>
  <c r="B62" i="12"/>
  <c r="N61" i="12"/>
  <c r="L61" i="12"/>
  <c r="H61" i="12"/>
  <c r="I61" i="12" s="1"/>
  <c r="G61" i="12"/>
  <c r="E61" i="12"/>
  <c r="N60" i="12"/>
  <c r="L60" i="12"/>
  <c r="H60" i="12"/>
  <c r="I60" i="12" s="1"/>
  <c r="G60" i="12"/>
  <c r="E60" i="12"/>
  <c r="N59" i="12"/>
  <c r="L59" i="12"/>
  <c r="H59" i="12"/>
  <c r="I59" i="12" s="1"/>
  <c r="G59" i="12"/>
  <c r="E59" i="12"/>
  <c r="N58" i="12"/>
  <c r="L58" i="12"/>
  <c r="H58" i="12"/>
  <c r="I58" i="12" s="1"/>
  <c r="G58" i="12"/>
  <c r="E58" i="12"/>
  <c r="N57" i="12"/>
  <c r="L57" i="12"/>
  <c r="H57" i="12"/>
  <c r="I57" i="12" s="1"/>
  <c r="G57" i="12"/>
  <c r="E57" i="12"/>
  <c r="N56" i="12"/>
  <c r="L56" i="12"/>
  <c r="H56" i="12"/>
  <c r="I56" i="12" s="1"/>
  <c r="G56" i="12"/>
  <c r="E56" i="12"/>
  <c r="N55" i="12"/>
  <c r="L55" i="12"/>
  <c r="H55" i="12"/>
  <c r="I55" i="12" s="1"/>
  <c r="G55" i="12"/>
  <c r="E55" i="12"/>
  <c r="N54" i="12"/>
  <c r="L54" i="12"/>
  <c r="H54" i="12"/>
  <c r="I54" i="12" s="1"/>
  <c r="G54" i="12"/>
  <c r="E54" i="12"/>
  <c r="N53" i="12"/>
  <c r="L53" i="12"/>
  <c r="H53" i="12"/>
  <c r="I53" i="12" s="1"/>
  <c r="G53" i="12"/>
  <c r="E53" i="12"/>
  <c r="N52" i="12"/>
  <c r="L52" i="12"/>
  <c r="H52" i="12"/>
  <c r="I52" i="12" s="1"/>
  <c r="G52" i="12"/>
  <c r="E52" i="12"/>
  <c r="N51" i="12"/>
  <c r="L51" i="12"/>
  <c r="H51" i="12"/>
  <c r="I51" i="12" s="1"/>
  <c r="G51" i="12"/>
  <c r="E51" i="12"/>
  <c r="N50" i="12"/>
  <c r="L50" i="12"/>
  <c r="H50" i="12"/>
  <c r="I50" i="12" s="1"/>
  <c r="G50" i="12"/>
  <c r="E50" i="12"/>
  <c r="N49" i="12"/>
  <c r="L49" i="12"/>
  <c r="H49" i="12"/>
  <c r="I49" i="12" s="1"/>
  <c r="G49" i="12"/>
  <c r="E49" i="12"/>
  <c r="N48" i="12"/>
  <c r="L48" i="12"/>
  <c r="H48" i="12"/>
  <c r="I48" i="12" s="1"/>
  <c r="G48" i="12"/>
  <c r="E48" i="12"/>
  <c r="N47" i="12"/>
  <c r="L47" i="12"/>
  <c r="H47" i="12"/>
  <c r="I47" i="12" s="1"/>
  <c r="G47" i="12"/>
  <c r="E47" i="12"/>
  <c r="N46" i="12"/>
  <c r="L46" i="12"/>
  <c r="H46" i="12"/>
  <c r="I46" i="12" s="1"/>
  <c r="G46" i="12"/>
  <c r="E46" i="12"/>
  <c r="N45" i="12"/>
  <c r="L45" i="12"/>
  <c r="H45" i="12"/>
  <c r="I45" i="12" s="1"/>
  <c r="G45" i="12"/>
  <c r="E45" i="12"/>
  <c r="N44" i="12"/>
  <c r="L44" i="12"/>
  <c r="H44" i="12"/>
  <c r="I44" i="12" s="1"/>
  <c r="G44" i="12"/>
  <c r="E44" i="12"/>
  <c r="N32" i="12"/>
  <c r="L32" i="12"/>
  <c r="H32" i="12"/>
  <c r="I32" i="12" s="1"/>
  <c r="G32" i="12"/>
  <c r="E32" i="12"/>
  <c r="N31" i="12"/>
  <c r="L31" i="12"/>
  <c r="H31" i="12"/>
  <c r="I31" i="12" s="1"/>
  <c r="G31" i="12"/>
  <c r="E31" i="12"/>
  <c r="N30" i="12"/>
  <c r="L30" i="12"/>
  <c r="H30" i="12"/>
  <c r="I30" i="12" s="1"/>
  <c r="G30" i="12"/>
  <c r="E30" i="12"/>
  <c r="M29" i="12"/>
  <c r="K29" i="12"/>
  <c r="J29" i="12"/>
  <c r="F29" i="12"/>
  <c r="D29" i="12"/>
  <c r="C29" i="12"/>
  <c r="B29" i="12"/>
  <c r="N28" i="12"/>
  <c r="L28" i="12"/>
  <c r="H28" i="12"/>
  <c r="I28" i="12" s="1"/>
  <c r="G28" i="12"/>
  <c r="E28" i="12"/>
  <c r="N27" i="12"/>
  <c r="L27" i="12"/>
  <c r="H27" i="12"/>
  <c r="I27" i="12" s="1"/>
  <c r="G27" i="12"/>
  <c r="E27" i="12"/>
  <c r="N26" i="12"/>
  <c r="L26" i="12"/>
  <c r="H26" i="12"/>
  <c r="I26" i="12" s="1"/>
  <c r="G26" i="12"/>
  <c r="E26" i="12"/>
  <c r="N25" i="12"/>
  <c r="L25" i="12"/>
  <c r="H25" i="12"/>
  <c r="I25" i="12" s="1"/>
  <c r="G25" i="12"/>
  <c r="E25" i="12"/>
  <c r="N24" i="12"/>
  <c r="L24" i="12"/>
  <c r="H24" i="12"/>
  <c r="I24" i="12" s="1"/>
  <c r="G24" i="12"/>
  <c r="E24" i="12"/>
  <c r="N23" i="12"/>
  <c r="L23" i="12"/>
  <c r="H23" i="12"/>
  <c r="I23" i="12" s="1"/>
  <c r="G23" i="12"/>
  <c r="E23" i="12"/>
  <c r="N22" i="12"/>
  <c r="L22" i="12"/>
  <c r="H22" i="12"/>
  <c r="I22" i="12" s="1"/>
  <c r="G22" i="12"/>
  <c r="E22" i="12"/>
  <c r="N21" i="12"/>
  <c r="L21" i="12"/>
  <c r="H21" i="12"/>
  <c r="I21" i="12" s="1"/>
  <c r="G21" i="12"/>
  <c r="E21" i="12"/>
  <c r="N20" i="12"/>
  <c r="L20" i="12"/>
  <c r="H20" i="12"/>
  <c r="I20" i="12" s="1"/>
  <c r="G20" i="12"/>
  <c r="E20" i="12"/>
  <c r="N19" i="12"/>
  <c r="L19" i="12"/>
  <c r="H19" i="12"/>
  <c r="I19" i="12" s="1"/>
  <c r="G19" i="12"/>
  <c r="E19" i="12"/>
  <c r="N18" i="12"/>
  <c r="L18" i="12"/>
  <c r="H18" i="12"/>
  <c r="I18" i="12" s="1"/>
  <c r="G18" i="12"/>
  <c r="E18" i="12"/>
  <c r="N17" i="12"/>
  <c r="L17" i="12"/>
  <c r="H17" i="12"/>
  <c r="I17" i="12" s="1"/>
  <c r="G17" i="12"/>
  <c r="E17" i="12"/>
  <c r="N16" i="12"/>
  <c r="L16" i="12"/>
  <c r="H16" i="12"/>
  <c r="I16" i="12" s="1"/>
  <c r="G16" i="12"/>
  <c r="E16" i="12"/>
  <c r="N15" i="12"/>
  <c r="L15" i="12"/>
  <c r="H15" i="12"/>
  <c r="I15" i="12" s="1"/>
  <c r="G15" i="12"/>
  <c r="E15" i="12"/>
  <c r="N14" i="12"/>
  <c r="L14" i="12"/>
  <c r="H14" i="12"/>
  <c r="I14" i="12" s="1"/>
  <c r="G14" i="12"/>
  <c r="E14" i="12"/>
  <c r="N13" i="12"/>
  <c r="L13" i="12"/>
  <c r="H13" i="12"/>
  <c r="I13" i="12" s="1"/>
  <c r="G13" i="12"/>
  <c r="E13" i="12"/>
  <c r="N12" i="12"/>
  <c r="L12" i="12"/>
  <c r="H12" i="12"/>
  <c r="I12" i="12" s="1"/>
  <c r="G12" i="12"/>
  <c r="E12" i="12"/>
  <c r="N11" i="12"/>
  <c r="L11" i="12"/>
  <c r="H11" i="12"/>
  <c r="I11" i="12" s="1"/>
  <c r="G11" i="12"/>
  <c r="E11" i="12"/>
  <c r="C124" i="4"/>
  <c r="I124" i="4"/>
  <c r="C125" i="4"/>
  <c r="I125" i="4"/>
  <c r="C126" i="4"/>
  <c r="I126" i="4"/>
  <c r="C127" i="4"/>
  <c r="I127" i="4"/>
  <c r="C128" i="4"/>
  <c r="I128" i="4"/>
  <c r="C129" i="4"/>
  <c r="I129" i="4"/>
  <c r="C130" i="4"/>
  <c r="I130" i="4"/>
  <c r="C131" i="4"/>
  <c r="I131" i="4"/>
  <c r="C132" i="4"/>
  <c r="I132" i="4"/>
  <c r="C133" i="4"/>
  <c r="I133" i="4"/>
  <c r="C134" i="4"/>
  <c r="I134" i="4"/>
  <c r="C135" i="4"/>
  <c r="I135" i="4"/>
  <c r="C136" i="4"/>
  <c r="I136" i="4"/>
  <c r="C137" i="4"/>
  <c r="I137" i="4"/>
  <c r="C138" i="4"/>
  <c r="I138" i="4"/>
  <c r="C139" i="4"/>
  <c r="I139" i="4"/>
  <c r="C140" i="4"/>
  <c r="I140" i="4"/>
  <c r="C141" i="4"/>
  <c r="I141" i="4"/>
  <c r="E142" i="4"/>
  <c r="G142" i="4"/>
  <c r="C143" i="4"/>
  <c r="I143" i="4"/>
  <c r="C144" i="4"/>
  <c r="I144" i="4"/>
  <c r="C145" i="4"/>
  <c r="I145" i="4"/>
  <c r="R54" i="11"/>
  <c r="Q54" i="11"/>
  <c r="P54" i="11"/>
  <c r="O54" i="11"/>
  <c r="N54" i="11"/>
  <c r="L54" i="11"/>
  <c r="K54" i="11"/>
  <c r="J54" i="11"/>
  <c r="I54" i="11"/>
  <c r="F54" i="11"/>
  <c r="E54" i="11"/>
  <c r="B54" i="11"/>
  <c r="N25" i="11"/>
  <c r="M25" i="11"/>
  <c r="J25" i="11"/>
  <c r="H25" i="11"/>
  <c r="G25" i="11"/>
  <c r="E25" i="11"/>
  <c r="D25" i="11"/>
  <c r="C25" i="11"/>
  <c r="B25" i="11"/>
  <c r="I142" i="4" l="1"/>
  <c r="L29" i="12"/>
  <c r="C142" i="4"/>
  <c r="E29" i="12"/>
  <c r="G29" i="12"/>
  <c r="L62" i="12"/>
  <c r="N62" i="12"/>
  <c r="H62" i="12"/>
  <c r="I62" i="12" s="1"/>
  <c r="E62" i="12"/>
  <c r="H29" i="12"/>
  <c r="I29" i="12" s="1"/>
  <c r="N29" i="12"/>
  <c r="G62" i="12"/>
  <c r="U52" i="9" l="1"/>
  <c r="U53" i="9" s="1"/>
  <c r="T52" i="9"/>
  <c r="T53" i="9" s="1"/>
  <c r="S52" i="9"/>
  <c r="S53" i="9" s="1"/>
  <c r="R52" i="9"/>
  <c r="R53" i="9" s="1"/>
  <c r="Q52" i="9"/>
  <c r="Q53" i="9" s="1"/>
  <c r="P52" i="9"/>
  <c r="P53" i="9" s="1"/>
  <c r="N52" i="9"/>
  <c r="N53" i="9" s="1"/>
  <c r="M52" i="9"/>
  <c r="M53" i="9" s="1"/>
  <c r="L52" i="9"/>
  <c r="L53" i="9" s="1"/>
  <c r="K52" i="9"/>
  <c r="K53" i="9" s="1"/>
  <c r="J52" i="9"/>
  <c r="J53" i="9" s="1"/>
  <c r="I52" i="9"/>
  <c r="I53" i="9" s="1"/>
  <c r="G52" i="9"/>
  <c r="G53" i="9" s="1"/>
  <c r="F52" i="9"/>
  <c r="F53" i="9" s="1"/>
  <c r="E52" i="9"/>
  <c r="E53" i="9" s="1"/>
  <c r="D52" i="9"/>
  <c r="D53" i="9" s="1"/>
  <c r="C52" i="9"/>
  <c r="C53" i="9" s="1"/>
  <c r="B52" i="9"/>
  <c r="B53" i="9" s="1"/>
  <c r="E23" i="9"/>
  <c r="E24" i="9" s="1"/>
  <c r="D23" i="9"/>
  <c r="D24" i="9" s="1"/>
  <c r="C23" i="9"/>
  <c r="C24" i="9" s="1"/>
  <c r="B23" i="9"/>
  <c r="B24" i="9" s="1"/>
  <c r="F6" i="2" l="1"/>
  <c r="H6" i="2"/>
  <c r="F7" i="2"/>
  <c r="H7" i="2"/>
  <c r="F8" i="2"/>
  <c r="H8" i="2"/>
  <c r="F9" i="2"/>
  <c r="H9" i="2"/>
  <c r="F10" i="2"/>
  <c r="H10" i="2"/>
  <c r="F11" i="2"/>
  <c r="H11" i="2"/>
  <c r="F12" i="2"/>
  <c r="H12" i="2"/>
  <c r="F13" i="2"/>
  <c r="H13" i="2"/>
  <c r="F14" i="2"/>
  <c r="H14" i="2"/>
  <c r="F15" i="2"/>
  <c r="H15" i="2"/>
  <c r="F16" i="2"/>
  <c r="H16" i="2"/>
  <c r="F17" i="2"/>
  <c r="H17" i="2"/>
  <c r="F18" i="2"/>
  <c r="H18" i="2"/>
  <c r="F19" i="2"/>
  <c r="H19" i="2"/>
  <c r="F20" i="2"/>
  <c r="H20" i="2"/>
  <c r="F21" i="2"/>
  <c r="H21" i="2"/>
  <c r="F22" i="2"/>
  <c r="H22" i="2"/>
  <c r="F23" i="2"/>
  <c r="H23" i="2"/>
  <c r="D24" i="2"/>
  <c r="E24" i="2"/>
  <c r="F24" i="2" s="1"/>
  <c r="G24" i="2"/>
  <c r="F25" i="2"/>
  <c r="H25" i="2"/>
  <c r="F26" i="2"/>
  <c r="H26" i="2"/>
  <c r="F27" i="2"/>
  <c r="H27" i="2"/>
  <c r="H24" i="2" l="1"/>
  <c r="M8" i="4" l="1"/>
  <c r="M9" i="4"/>
  <c r="M10" i="4"/>
  <c r="M11" i="4"/>
  <c r="M12" i="4"/>
  <c r="M13" i="4"/>
  <c r="M14" i="4"/>
  <c r="M15" i="4"/>
  <c r="M16" i="4"/>
  <c r="M17" i="4"/>
  <c r="M18" i="4"/>
  <c r="M19" i="4"/>
  <c r="M20" i="4"/>
  <c r="M21" i="4"/>
  <c r="M22" i="4"/>
  <c r="M23" i="4"/>
  <c r="M24" i="4"/>
  <c r="M26" i="4"/>
  <c r="M27" i="4"/>
  <c r="M28" i="4"/>
  <c r="M7" i="4"/>
  <c r="L8" i="4"/>
  <c r="L9" i="4"/>
  <c r="L10" i="4"/>
  <c r="L11" i="4"/>
  <c r="L12" i="4"/>
  <c r="L13" i="4"/>
  <c r="L14" i="4"/>
  <c r="L15" i="4"/>
  <c r="L16" i="4"/>
  <c r="L17" i="4"/>
  <c r="L18" i="4"/>
  <c r="L19" i="4"/>
  <c r="L20" i="4"/>
  <c r="L21" i="4"/>
  <c r="L22" i="4"/>
  <c r="L23" i="4"/>
  <c r="L24" i="4"/>
  <c r="L26" i="4"/>
  <c r="L27" i="4"/>
  <c r="L28" i="4"/>
  <c r="L7" i="4"/>
  <c r="C113" i="7" l="1"/>
  <c r="D113" i="7"/>
  <c r="E113" i="7"/>
  <c r="F113" i="7"/>
  <c r="G113" i="7"/>
  <c r="I113" i="7"/>
  <c r="J113" i="7"/>
  <c r="K113" i="7"/>
  <c r="L113" i="7"/>
  <c r="M113" i="7"/>
  <c r="N113" i="7"/>
  <c r="O113" i="7"/>
  <c r="P113" i="7"/>
  <c r="Q113" i="7"/>
  <c r="R113" i="7"/>
  <c r="S113" i="7"/>
  <c r="B113" i="7"/>
  <c r="C86" i="7"/>
  <c r="D86" i="7"/>
  <c r="E86" i="7"/>
  <c r="F86" i="7"/>
  <c r="G86" i="7"/>
  <c r="H86" i="7"/>
  <c r="I86" i="7"/>
  <c r="J86" i="7"/>
  <c r="K86" i="7"/>
  <c r="L86" i="7"/>
  <c r="M86" i="7"/>
  <c r="N86" i="7"/>
  <c r="O86" i="7"/>
  <c r="P86" i="7"/>
  <c r="Q86" i="7"/>
  <c r="R86" i="7"/>
  <c r="S86" i="7"/>
  <c r="B86" i="7"/>
  <c r="J27" i="4" l="1"/>
  <c r="J28" i="4"/>
  <c r="H27" i="4"/>
  <c r="H28" i="4"/>
  <c r="J26" i="4"/>
  <c r="H26" i="4"/>
  <c r="I25" i="4"/>
  <c r="G25" i="4"/>
  <c r="J8" i="4"/>
  <c r="J9" i="4"/>
  <c r="J10" i="4"/>
  <c r="J11" i="4"/>
  <c r="J12" i="4"/>
  <c r="J13" i="4"/>
  <c r="J14" i="4"/>
  <c r="J15" i="4"/>
  <c r="J16" i="4"/>
  <c r="J17" i="4"/>
  <c r="J18" i="4"/>
  <c r="J19" i="4"/>
  <c r="J20" i="4"/>
  <c r="J21" i="4"/>
  <c r="J22" i="4"/>
  <c r="J23" i="4"/>
  <c r="J24" i="4"/>
  <c r="J7" i="4"/>
  <c r="H8" i="4"/>
  <c r="H9" i="4"/>
  <c r="H10" i="4"/>
  <c r="H11" i="4"/>
  <c r="H12" i="4"/>
  <c r="H13" i="4"/>
  <c r="H14" i="4"/>
  <c r="H15" i="4"/>
  <c r="H16" i="4"/>
  <c r="H17" i="4"/>
  <c r="H18" i="4"/>
  <c r="H19" i="4"/>
  <c r="H20" i="4"/>
  <c r="H21" i="4"/>
  <c r="H22" i="4"/>
  <c r="H23" i="4"/>
  <c r="H24" i="4"/>
  <c r="H7" i="4"/>
  <c r="N7" i="4"/>
  <c r="N8" i="4"/>
  <c r="N9" i="4"/>
  <c r="N10" i="4"/>
  <c r="N11" i="4"/>
  <c r="N12" i="4"/>
  <c r="N13" i="4"/>
  <c r="N14" i="4"/>
  <c r="N15" i="4"/>
  <c r="N16" i="4"/>
  <c r="N17" i="4"/>
  <c r="N18" i="4"/>
  <c r="N19" i="4"/>
  <c r="N20" i="4"/>
  <c r="N21" i="4"/>
  <c r="N22" i="4"/>
  <c r="N23" i="4"/>
  <c r="N24" i="4"/>
  <c r="Q39" i="7"/>
  <c r="Q40" i="7"/>
  <c r="Q41" i="7"/>
  <c r="Q42" i="7"/>
  <c r="Q43" i="7"/>
  <c r="Q44" i="7"/>
  <c r="Q45" i="7"/>
  <c r="Q46" i="7"/>
  <c r="Q47" i="7"/>
  <c r="Q48" i="7"/>
  <c r="Q49" i="7"/>
  <c r="Q50" i="7"/>
  <c r="Q51" i="7"/>
  <c r="Q52" i="7"/>
  <c r="Q53" i="7"/>
  <c r="Q54" i="7"/>
  <c r="Q55" i="7"/>
  <c r="Q56" i="7"/>
  <c r="Q57" i="7"/>
  <c r="Q58" i="7"/>
  <c r="Q59" i="7"/>
  <c r="Q38" i="7"/>
  <c r="O39" i="7"/>
  <c r="O40" i="7"/>
  <c r="O41" i="7"/>
  <c r="O42" i="7"/>
  <c r="O43" i="7"/>
  <c r="O44" i="7"/>
  <c r="O45" i="7"/>
  <c r="O46" i="7"/>
  <c r="O47" i="7"/>
  <c r="O48" i="7"/>
  <c r="O49" i="7"/>
  <c r="O50" i="7"/>
  <c r="O51" i="7"/>
  <c r="O52" i="7"/>
  <c r="O53" i="7"/>
  <c r="O54" i="7"/>
  <c r="O55" i="7"/>
  <c r="O56" i="7"/>
  <c r="O57" i="7"/>
  <c r="O58" i="7"/>
  <c r="O59" i="7"/>
  <c r="O38" i="7"/>
  <c r="M39" i="7"/>
  <c r="M40" i="7"/>
  <c r="M41" i="7"/>
  <c r="M42" i="7"/>
  <c r="M43" i="7"/>
  <c r="M44" i="7"/>
  <c r="M45" i="7"/>
  <c r="M46" i="7"/>
  <c r="M47" i="7"/>
  <c r="M48" i="7"/>
  <c r="M49" i="7"/>
  <c r="M50" i="7"/>
  <c r="M51" i="7"/>
  <c r="M52" i="7"/>
  <c r="M53" i="7"/>
  <c r="M54" i="7"/>
  <c r="M55" i="7"/>
  <c r="M57" i="7"/>
  <c r="M58" i="7"/>
  <c r="M59" i="7"/>
  <c r="M38" i="7"/>
  <c r="K39" i="7"/>
  <c r="K40" i="7"/>
  <c r="K41" i="7"/>
  <c r="K42" i="7"/>
  <c r="K43" i="7"/>
  <c r="K44" i="7"/>
  <c r="K45" i="7"/>
  <c r="K46" i="7"/>
  <c r="K47" i="7"/>
  <c r="K48" i="7"/>
  <c r="K49" i="7"/>
  <c r="K50" i="7"/>
  <c r="K51" i="7"/>
  <c r="K52" i="7"/>
  <c r="K53" i="7"/>
  <c r="K54" i="7"/>
  <c r="K55" i="7"/>
  <c r="K57" i="7"/>
  <c r="K58" i="7"/>
  <c r="K59" i="7"/>
  <c r="K38" i="7"/>
  <c r="I39" i="7"/>
  <c r="I40" i="7"/>
  <c r="I41" i="7"/>
  <c r="I42" i="7"/>
  <c r="I43" i="7"/>
  <c r="I44" i="7"/>
  <c r="I45" i="7"/>
  <c r="I46" i="7"/>
  <c r="I47" i="7"/>
  <c r="I48" i="7"/>
  <c r="I49" i="7"/>
  <c r="I50" i="7"/>
  <c r="I51" i="7"/>
  <c r="I52" i="7"/>
  <c r="I53" i="7"/>
  <c r="I54" i="7"/>
  <c r="I55" i="7"/>
  <c r="I57" i="7"/>
  <c r="I58" i="7"/>
  <c r="I59" i="7"/>
  <c r="I38" i="7"/>
  <c r="G39" i="7"/>
  <c r="G40" i="7"/>
  <c r="G41" i="7"/>
  <c r="G42" i="7"/>
  <c r="G43" i="7"/>
  <c r="G44" i="7"/>
  <c r="G45" i="7"/>
  <c r="G46" i="7"/>
  <c r="G47" i="7"/>
  <c r="G48" i="7"/>
  <c r="G49" i="7"/>
  <c r="G50" i="7"/>
  <c r="G51" i="7"/>
  <c r="G52" i="7"/>
  <c r="G53" i="7"/>
  <c r="G54" i="7"/>
  <c r="G55" i="7"/>
  <c r="G56" i="7"/>
  <c r="G57" i="7"/>
  <c r="G58" i="7"/>
  <c r="G59" i="7"/>
  <c r="G38" i="7"/>
  <c r="E39" i="7"/>
  <c r="E40" i="7"/>
  <c r="E41" i="7"/>
  <c r="E42" i="7"/>
  <c r="E43" i="7"/>
  <c r="E44" i="7"/>
  <c r="E45" i="7"/>
  <c r="E46" i="7"/>
  <c r="E47" i="7"/>
  <c r="E48" i="7"/>
  <c r="E49" i="7"/>
  <c r="E50" i="7"/>
  <c r="E51" i="7"/>
  <c r="E52" i="7"/>
  <c r="E53" i="7"/>
  <c r="E54" i="7"/>
  <c r="E55" i="7"/>
  <c r="E57" i="7"/>
  <c r="E58" i="7"/>
  <c r="E59" i="7"/>
  <c r="E38" i="7"/>
  <c r="C39" i="7"/>
  <c r="C40" i="7"/>
  <c r="C41" i="7"/>
  <c r="C42" i="7"/>
  <c r="C43" i="7"/>
  <c r="C44" i="7"/>
  <c r="C45" i="7"/>
  <c r="C46" i="7"/>
  <c r="C47" i="7"/>
  <c r="C48" i="7"/>
  <c r="C49" i="7"/>
  <c r="C50" i="7"/>
  <c r="C51" i="7"/>
  <c r="C52" i="7"/>
  <c r="C53" i="7"/>
  <c r="C54" i="7"/>
  <c r="C55" i="7"/>
  <c r="C56" i="7"/>
  <c r="C57" i="7"/>
  <c r="C58" i="7"/>
  <c r="C59" i="7"/>
  <c r="C38" i="7"/>
  <c r="L56" i="7"/>
  <c r="M56" i="7" s="1"/>
  <c r="H56" i="7"/>
  <c r="I56" i="7" s="1"/>
  <c r="D56" i="7"/>
  <c r="E56" i="7" s="1"/>
  <c r="J56" i="7" l="1"/>
  <c r="K56" i="7" s="1"/>
  <c r="G7" i="7" l="1"/>
  <c r="G8" i="7"/>
  <c r="G9" i="7"/>
  <c r="G10" i="7"/>
  <c r="G11" i="7"/>
  <c r="G12" i="7"/>
  <c r="G13" i="7"/>
  <c r="G14" i="7"/>
  <c r="G15" i="7"/>
  <c r="G16" i="7"/>
  <c r="G17" i="7"/>
  <c r="G18" i="7"/>
  <c r="G19" i="7"/>
  <c r="G20" i="7"/>
  <c r="G21" i="7"/>
  <c r="G22" i="7"/>
  <c r="G23" i="7"/>
  <c r="G25" i="7"/>
  <c r="G26" i="7"/>
  <c r="G27" i="7"/>
  <c r="G6" i="7"/>
  <c r="F7" i="7"/>
  <c r="F8" i="7"/>
  <c r="F9" i="7"/>
  <c r="F10" i="7"/>
  <c r="F11" i="7"/>
  <c r="F12" i="7"/>
  <c r="F13" i="7"/>
  <c r="F14" i="7"/>
  <c r="F15" i="7"/>
  <c r="F16" i="7"/>
  <c r="F17" i="7"/>
  <c r="F18" i="7"/>
  <c r="F19" i="7"/>
  <c r="F20" i="7"/>
  <c r="F21" i="7"/>
  <c r="F22" i="7"/>
  <c r="F23" i="7"/>
  <c r="F25" i="7"/>
  <c r="F26" i="7"/>
  <c r="F27" i="7"/>
  <c r="F6" i="7"/>
  <c r="D24" i="7"/>
  <c r="B24" i="7" l="1"/>
  <c r="F24" i="7" s="1"/>
  <c r="E24" i="7" l="1"/>
  <c r="C24" i="7" l="1"/>
  <c r="G24" i="7" s="1"/>
  <c r="M8" i="5" l="1"/>
  <c r="M9" i="5"/>
  <c r="M10" i="5"/>
  <c r="M11" i="5"/>
  <c r="M12" i="5"/>
  <c r="M13" i="5"/>
  <c r="M14" i="5"/>
  <c r="M15" i="5"/>
  <c r="M16" i="5"/>
  <c r="M17" i="5"/>
  <c r="M18" i="5"/>
  <c r="M19" i="5"/>
  <c r="M20" i="5"/>
  <c r="M21" i="5"/>
  <c r="M22" i="5"/>
  <c r="M23" i="5"/>
  <c r="M24" i="5"/>
  <c r="M25" i="5"/>
  <c r="M26" i="5"/>
  <c r="M27" i="5"/>
  <c r="M28" i="5"/>
  <c r="K8" i="5"/>
  <c r="K9" i="5"/>
  <c r="K10" i="5"/>
  <c r="K11" i="5"/>
  <c r="K12" i="5"/>
  <c r="K13" i="5"/>
  <c r="K14" i="5"/>
  <c r="K15" i="5"/>
  <c r="K16" i="5"/>
  <c r="K17" i="5"/>
  <c r="K18" i="5"/>
  <c r="K19" i="5"/>
  <c r="K20" i="5"/>
  <c r="K21" i="5"/>
  <c r="K22" i="5"/>
  <c r="K23" i="5"/>
  <c r="K24" i="5"/>
  <c r="K25" i="5"/>
  <c r="K26" i="5"/>
  <c r="K27" i="5"/>
  <c r="K28" i="5"/>
  <c r="I8" i="5"/>
  <c r="I9" i="5"/>
  <c r="I10" i="5"/>
  <c r="I11" i="5"/>
  <c r="I12" i="5"/>
  <c r="I13" i="5"/>
  <c r="I14" i="5"/>
  <c r="I15" i="5"/>
  <c r="I16" i="5"/>
  <c r="I17" i="5"/>
  <c r="I18" i="5"/>
  <c r="I19" i="5"/>
  <c r="I20" i="5"/>
  <c r="I21" i="5"/>
  <c r="I22" i="5"/>
  <c r="I23" i="5"/>
  <c r="I24" i="5"/>
  <c r="I25" i="5"/>
  <c r="I26" i="5"/>
  <c r="I27" i="5"/>
  <c r="I28" i="5"/>
  <c r="G8" i="5"/>
  <c r="G9" i="5"/>
  <c r="G10" i="5"/>
  <c r="G11" i="5"/>
  <c r="G12" i="5"/>
  <c r="G13" i="5"/>
  <c r="G14" i="5"/>
  <c r="G15" i="5"/>
  <c r="G16" i="5"/>
  <c r="G17" i="5"/>
  <c r="G18" i="5"/>
  <c r="G19" i="5"/>
  <c r="G20" i="5"/>
  <c r="G21" i="5"/>
  <c r="G22" i="5"/>
  <c r="G23" i="5"/>
  <c r="G24" i="5"/>
  <c r="G25" i="5"/>
  <c r="G26" i="5"/>
  <c r="G27" i="5"/>
  <c r="G28" i="5"/>
  <c r="E8" i="5"/>
  <c r="E9" i="5"/>
  <c r="E10" i="5"/>
  <c r="E11" i="5"/>
  <c r="E12" i="5"/>
  <c r="E13" i="5"/>
  <c r="E14" i="5"/>
  <c r="E15" i="5"/>
  <c r="E16" i="5"/>
  <c r="E17" i="5"/>
  <c r="E18" i="5"/>
  <c r="E19" i="5"/>
  <c r="E20" i="5"/>
  <c r="E21" i="5"/>
  <c r="E22" i="5"/>
  <c r="E23" i="5"/>
  <c r="E24" i="5"/>
  <c r="E25" i="5"/>
  <c r="E26" i="5"/>
  <c r="E27" i="5"/>
  <c r="E28" i="5"/>
  <c r="M7" i="5"/>
  <c r="K7" i="5"/>
  <c r="I7" i="5"/>
  <c r="G7" i="5"/>
  <c r="E7" i="5"/>
  <c r="C8" i="5"/>
  <c r="C9" i="5"/>
  <c r="C10" i="5"/>
  <c r="C11" i="5"/>
  <c r="C12" i="5"/>
  <c r="C13" i="5"/>
  <c r="C14" i="5"/>
  <c r="C15" i="5"/>
  <c r="C16" i="5"/>
  <c r="C17" i="5"/>
  <c r="C18" i="5"/>
  <c r="C19" i="5"/>
  <c r="C20" i="5"/>
  <c r="C21" i="5"/>
  <c r="C22" i="5"/>
  <c r="C23" i="5"/>
  <c r="C24" i="5"/>
  <c r="C25" i="5"/>
  <c r="C26" i="5"/>
  <c r="C27" i="5"/>
  <c r="C28" i="5"/>
  <c r="C7" i="5"/>
  <c r="H67" i="4" l="1"/>
  <c r="H68" i="4"/>
  <c r="H69" i="4"/>
  <c r="H70" i="4"/>
  <c r="H71" i="4"/>
  <c r="H72" i="4"/>
  <c r="H73" i="4"/>
  <c r="H74" i="4"/>
  <c r="H75" i="4"/>
  <c r="H76" i="4"/>
  <c r="H77" i="4"/>
  <c r="H78" i="4"/>
  <c r="H79" i="4"/>
  <c r="H80" i="4"/>
  <c r="H81" i="4"/>
  <c r="H82" i="4"/>
  <c r="H83" i="4"/>
  <c r="H84" i="4"/>
  <c r="H85" i="4"/>
  <c r="H86" i="4"/>
  <c r="H87" i="4"/>
  <c r="H66" i="4"/>
  <c r="B67" i="4"/>
  <c r="B68" i="4"/>
  <c r="B69" i="4"/>
  <c r="B70" i="4"/>
  <c r="B71" i="4"/>
  <c r="B72" i="4"/>
  <c r="B73" i="4"/>
  <c r="B74" i="4"/>
  <c r="B75" i="4"/>
  <c r="B76" i="4"/>
  <c r="B77" i="4"/>
  <c r="B78" i="4"/>
  <c r="B79" i="4"/>
  <c r="B80" i="4"/>
  <c r="B81" i="4"/>
  <c r="B82" i="4"/>
  <c r="B83" i="4"/>
  <c r="B84" i="4"/>
  <c r="B85" i="4"/>
  <c r="B86" i="4"/>
  <c r="B87" i="4"/>
  <c r="B66" i="4"/>
  <c r="K37" i="4"/>
  <c r="K38" i="4"/>
  <c r="K39" i="4"/>
  <c r="K40" i="4"/>
  <c r="K41" i="4"/>
  <c r="K42" i="4"/>
  <c r="K43" i="4"/>
  <c r="K44" i="4"/>
  <c r="K45" i="4"/>
  <c r="K46" i="4"/>
  <c r="K47" i="4"/>
  <c r="K48" i="4"/>
  <c r="K49" i="4"/>
  <c r="K50" i="4"/>
  <c r="K51" i="4"/>
  <c r="K52" i="4"/>
  <c r="K53" i="4"/>
  <c r="K36" i="4"/>
  <c r="I37" i="4"/>
  <c r="I38" i="4"/>
  <c r="I39" i="4"/>
  <c r="I40" i="4"/>
  <c r="I41" i="4"/>
  <c r="I42" i="4"/>
  <c r="I43" i="4"/>
  <c r="I44" i="4"/>
  <c r="I45" i="4"/>
  <c r="I46" i="4"/>
  <c r="I47" i="4"/>
  <c r="I48" i="4"/>
  <c r="I49" i="4"/>
  <c r="I50" i="4"/>
  <c r="I51" i="4"/>
  <c r="I52" i="4"/>
  <c r="I53" i="4"/>
  <c r="I36" i="4"/>
  <c r="G37" i="4"/>
  <c r="G38" i="4"/>
  <c r="G39" i="4"/>
  <c r="G40" i="4"/>
  <c r="G41" i="4"/>
  <c r="G42" i="4"/>
  <c r="G43" i="4"/>
  <c r="G44" i="4"/>
  <c r="G45" i="4"/>
  <c r="G46" i="4"/>
  <c r="G47" i="4"/>
  <c r="G48" i="4"/>
  <c r="G49" i="4"/>
  <c r="G50" i="4"/>
  <c r="G51" i="4"/>
  <c r="G52" i="4"/>
  <c r="G53" i="4"/>
  <c r="G36" i="4"/>
  <c r="E37" i="4"/>
  <c r="E38" i="4"/>
  <c r="E39" i="4"/>
  <c r="E40" i="4"/>
  <c r="E41" i="4"/>
  <c r="E42" i="4"/>
  <c r="E43" i="4"/>
  <c r="E44" i="4"/>
  <c r="E45" i="4"/>
  <c r="E46" i="4"/>
  <c r="E47" i="4"/>
  <c r="E48" i="4"/>
  <c r="E49" i="4"/>
  <c r="E50" i="4"/>
  <c r="E51" i="4"/>
  <c r="E52" i="4"/>
  <c r="E53" i="4"/>
  <c r="E36" i="4"/>
  <c r="C37" i="4"/>
  <c r="C38" i="4"/>
  <c r="C39" i="4"/>
  <c r="C40" i="4"/>
  <c r="C41" i="4"/>
  <c r="C42" i="4"/>
  <c r="C43" i="4"/>
  <c r="C44" i="4"/>
  <c r="C45" i="4"/>
  <c r="C46" i="4"/>
  <c r="C47" i="4"/>
  <c r="C48" i="4"/>
  <c r="C49" i="4"/>
  <c r="C50" i="4"/>
  <c r="C51" i="4"/>
  <c r="C52" i="4"/>
  <c r="C53" i="4"/>
  <c r="C36" i="4"/>
  <c r="K55" i="4"/>
  <c r="K56" i="4"/>
  <c r="K57" i="4"/>
  <c r="I55" i="4"/>
  <c r="I56" i="4"/>
  <c r="I57" i="4"/>
  <c r="G55" i="4"/>
  <c r="G56" i="4"/>
  <c r="G57" i="4"/>
  <c r="E55" i="4"/>
  <c r="E56" i="4"/>
  <c r="E57" i="4"/>
  <c r="C56" i="4"/>
  <c r="C57" i="4"/>
  <c r="C55" i="4"/>
  <c r="K54" i="4"/>
  <c r="I54" i="4"/>
  <c r="G54" i="4"/>
  <c r="E54" i="4"/>
  <c r="C54" i="4"/>
  <c r="K25" i="4"/>
  <c r="H25" i="4" l="1"/>
  <c r="J25" i="4"/>
  <c r="N26" i="4"/>
  <c r="N27" i="4"/>
  <c r="N28" i="4"/>
  <c r="O283" i="8" l="1"/>
  <c r="N283" i="8"/>
  <c r="K283" i="8"/>
  <c r="J283" i="8"/>
  <c r="I283" i="8"/>
  <c r="H283" i="8"/>
  <c r="G283" i="8"/>
  <c r="F283" i="8"/>
  <c r="E283" i="8"/>
  <c r="D283" i="8"/>
  <c r="C283" i="8"/>
  <c r="E8" i="4" l="1"/>
  <c r="E9" i="4"/>
  <c r="E10" i="4"/>
  <c r="E11" i="4"/>
  <c r="E12" i="4"/>
  <c r="E13" i="4"/>
  <c r="E14" i="4"/>
  <c r="E15" i="4"/>
  <c r="E16" i="4"/>
  <c r="E17" i="4"/>
  <c r="E18" i="4"/>
  <c r="E19" i="4"/>
  <c r="E20" i="4"/>
  <c r="E21" i="4"/>
  <c r="E22" i="4"/>
  <c r="E23" i="4"/>
  <c r="E24" i="4"/>
  <c r="E26" i="4"/>
  <c r="E27" i="4"/>
  <c r="E28" i="4"/>
  <c r="E7" i="4"/>
  <c r="C8" i="4"/>
  <c r="C9" i="4"/>
  <c r="C10" i="4"/>
  <c r="C11" i="4"/>
  <c r="C12" i="4"/>
  <c r="C13" i="4"/>
  <c r="C14" i="4"/>
  <c r="C15" i="4"/>
  <c r="C16" i="4"/>
  <c r="C17" i="4"/>
  <c r="C18" i="4"/>
  <c r="C19" i="4"/>
  <c r="C20" i="4"/>
  <c r="C21" i="4"/>
  <c r="C22" i="4"/>
  <c r="C23" i="4"/>
  <c r="C24" i="4"/>
  <c r="C26" i="4"/>
  <c r="C27" i="4"/>
  <c r="C28" i="4"/>
  <c r="C7" i="4"/>
  <c r="F25" i="4"/>
  <c r="N25" i="4" s="1"/>
  <c r="D25" i="4"/>
  <c r="M25" i="4" s="1"/>
  <c r="B25" i="4"/>
  <c r="L25" i="4" s="1"/>
  <c r="C25" i="4" l="1"/>
  <c r="E25" i="4"/>
</calcChain>
</file>

<file path=xl/comments1.xml><?xml version="1.0" encoding="utf-8"?>
<comments xmlns="http://schemas.openxmlformats.org/spreadsheetml/2006/main">
  <authors>
    <author>Autore</author>
  </authors>
  <commentList>
    <comment ref="B10" authorId="0">
      <text>
        <r>
          <rPr>
            <sz val="9"/>
            <color indexed="81"/>
            <rFont val="Tahoma"/>
            <family val="2"/>
          </rPr>
          <t xml:space="preserve">-: il fenomeno non esiste oppure esiste e viene rilevato, ma i casi non si sono verificati </t>
        </r>
      </text>
    </comment>
    <comment ref="C10" authorId="0">
      <text>
        <r>
          <rPr>
            <sz val="9"/>
            <color indexed="81"/>
            <rFont val="Tahoma"/>
            <family val="2"/>
          </rPr>
          <t xml:space="preserve">-: il fenomeno non esiste oppure esiste e viene rilevato, ma i casi non si sono verificati </t>
        </r>
      </text>
    </comment>
    <comment ref="B17" authorId="0">
      <text>
        <r>
          <rPr>
            <sz val="9"/>
            <color indexed="81"/>
            <rFont val="Tahoma"/>
            <family val="2"/>
          </rPr>
          <t xml:space="preserve">-: il fenomeno non esiste oppure esiste e viene rilevato, ma i casi non si sono verificati </t>
        </r>
      </text>
    </comment>
    <comment ref="C17" authorId="0">
      <text>
        <r>
          <rPr>
            <sz val="9"/>
            <color indexed="81"/>
            <rFont val="Tahoma"/>
            <family val="2"/>
          </rPr>
          <t xml:space="preserve">-: il fenomeno non esiste oppure esiste e viene rilevato, ma i casi non si sono verificati </t>
        </r>
      </text>
    </comment>
  </commentList>
</comments>
</file>

<file path=xl/sharedStrings.xml><?xml version="1.0" encoding="utf-8"?>
<sst xmlns="http://schemas.openxmlformats.org/spreadsheetml/2006/main" count="4079" uniqueCount="698">
  <si>
    <t>Tabella 1. Area di competenza del Patto territoriale</t>
  </si>
  <si>
    <t>Elenco dei Comuni</t>
  </si>
  <si>
    <t>Provincia</t>
  </si>
  <si>
    <t>Regione</t>
  </si>
  <si>
    <t>Densità abitativa media</t>
  </si>
  <si>
    <t xml:space="preserve">Densità attività produttive </t>
  </si>
  <si>
    <t>Popolazione/km2</t>
  </si>
  <si>
    <t>ITALIA</t>
  </si>
  <si>
    <t>1. Comune di Fanano</t>
  </si>
  <si>
    <t>2. Comune di Fiumalbo</t>
  </si>
  <si>
    <t>3. Comune di Frassinoro</t>
  </si>
  <si>
    <t>4. Comune di Guiglia</t>
  </si>
  <si>
    <t>5. Comune di Lama Mocogno</t>
  </si>
  <si>
    <t>6. Comune di Marano sul Panaro</t>
  </si>
  <si>
    <t>7. Comune di Montecreto</t>
  </si>
  <si>
    <t>8. Comune di Montefiorino</t>
  </si>
  <si>
    <t>9. Comune di Montese</t>
  </si>
  <si>
    <t>10. Comune di Palagano</t>
  </si>
  <si>
    <t>11. Comune di Pavullo nel Frignano</t>
  </si>
  <si>
    <t xml:space="preserve">12. Comune di Pievepelago </t>
  </si>
  <si>
    <t>13: Comune di Polinago</t>
  </si>
  <si>
    <t>14. Comune di Prignano sulla Secchia</t>
  </si>
  <si>
    <t>15. Comune di Riolunato</t>
  </si>
  <si>
    <t>16. Comune di Serramazzoni</t>
  </si>
  <si>
    <t>17. Comune di Sestola</t>
  </si>
  <si>
    <t>18. Comune di Zocca</t>
  </si>
  <si>
    <t>Totale Area Patto</t>
  </si>
  <si>
    <t>Provincia di Modena</t>
  </si>
  <si>
    <t>Regione dell'Emilia-Romagna</t>
  </si>
  <si>
    <t>Modena</t>
  </si>
  <si>
    <t>Emilia-Romagna</t>
  </si>
  <si>
    <t>Ubicazione area del Patto territoriale rispetto all'Italia</t>
  </si>
  <si>
    <t>Eventuale Unione di appartenenza</t>
  </si>
  <si>
    <t>Zona articolo 107, paragrafo 3, lettera a) del TFUE</t>
  </si>
  <si>
    <t>Zona articolo 107, paragrafo 3, lettera c), del TFUE</t>
  </si>
  <si>
    <t>Comune SNAI – Aree interne</t>
  </si>
  <si>
    <t>A. Polo</t>
  </si>
  <si>
    <t>B. Polo intercomunale</t>
  </si>
  <si>
    <t>C. Cintura</t>
  </si>
  <si>
    <t>D. Intermedio</t>
  </si>
  <si>
    <t>E. Periferico</t>
  </si>
  <si>
    <t>NO</t>
  </si>
  <si>
    <t>Unione dei Comuni del Frignano</t>
  </si>
  <si>
    <t>Unione dei Comuni del Distretto Ceramico</t>
  </si>
  <si>
    <t>Unione Terre di Castelli</t>
  </si>
  <si>
    <t>--</t>
  </si>
  <si>
    <t>Elenco dei comuni</t>
  </si>
  <si>
    <t>Maschi</t>
  </si>
  <si>
    <t>Femmine</t>
  </si>
  <si>
    <t>Totale</t>
  </si>
  <si>
    <t>n.</t>
  </si>
  <si>
    <t>%</t>
  </si>
  <si>
    <t>N.</t>
  </si>
  <si>
    <t>..</t>
  </si>
  <si>
    <t>0-14</t>
  </si>
  <si>
    <t>15-24</t>
  </si>
  <si>
    <t>25-34</t>
  </si>
  <si>
    <t>35-64</t>
  </si>
  <si>
    <t>65 e oltre</t>
  </si>
  <si>
    <t>TOTALI</t>
  </si>
  <si>
    <t xml:space="preserve">n. </t>
  </si>
  <si>
    <t>Indice di vecchiaia</t>
  </si>
  <si>
    <t>Indice di dipendenza</t>
  </si>
  <si>
    <t>Significato</t>
  </si>
  <si>
    <t>L’indice di vecchiaia misura il numero di anziani presenti in una popolazione ogni 100 giovani, permettendo di valutare il livello d’invecchiamento degli abitanti di un territorio.</t>
  </si>
  <si>
    <t>Modalità di calcolo</t>
  </si>
  <si>
    <t>Rapporto tra la popolazione di 65 anni e oltre e la popolazione di età 0-14 anni, moltiplicato per 100</t>
  </si>
  <si>
    <t>Rapporto tra la popolazione in età non attiva (0-14 anni e 65 anni e oltre) e la popolazione in età attiva (15-64 anni), moltiplicato per 100</t>
  </si>
  <si>
    <t>Cittadinanza dei residenti</t>
  </si>
  <si>
    <t>Italiano/a</t>
  </si>
  <si>
    <t>Straniero/a - Apolide</t>
  </si>
  <si>
    <t>% di stranieri residenti</t>
  </si>
  <si>
    <t>Grado di istruzione 9 anni e più – Popolazione residente totale</t>
  </si>
  <si>
    <t>Nessun titolo di studio</t>
  </si>
  <si>
    <t>Licenza di scuola elementare</t>
  </si>
  <si>
    <t>Licenza di scuola media inferiore o avviamento professionale</t>
  </si>
  <si>
    <t>Diploma di istruzione secondaria di II grado o di qualifica professionale (corso di 3-4 anni) compresi IFTS</t>
  </si>
  <si>
    <t>Diploma di tecnico superiore ITS o titolo di studio terziario di I livello</t>
  </si>
  <si>
    <t>Titolo di studio terziario di II livello o dottorato di ricerca</t>
  </si>
  <si>
    <t>TOTALE</t>
  </si>
  <si>
    <t>Condizione professionale della popolazione residente di 15 anni e più - Popolazione residente totale</t>
  </si>
  <si>
    <t>Forze di lavoro</t>
  </si>
  <si>
    <t>(Persone di 15 anni e più, occupate e disoccupate)</t>
  </si>
  <si>
    <t>Non forze di lavoro/Inattivi</t>
  </si>
  <si>
    <t>Persone di 15 anni e più che non fanno parte delle forze di lavoro, cioè quelle non classificate come occupate o in cerca di occupazione (disoccupate). Rientrano nella categoria:</t>
  </si>
  <si>
    <t>• coloro che non hanno cercato lavoro nelle ultime quattro settimane e non sono disponibili a lavorare entro d e settimane dall'intervista;</t>
  </si>
  <si>
    <t>• coloro che pur non avendo cercato un lavoro nelle ultime quattro settimane si sono dichiarati disponibili a iniziare un lavoro entro due settimane dall’intervista;</t>
  </si>
  <si>
    <t>• coloro che hanno cercato un lavoro nelle ultime quattro settimane, ma che non sono disponibili a iniziare un lavoro entro due settimane dall’intervista (forze lavoro potenziali).</t>
  </si>
  <si>
    <t>Occupato</t>
  </si>
  <si>
    <t>In cerca di occupazione/disoccupate</t>
  </si>
  <si>
    <t>Titolare di pensione e/o redditi da capitale</t>
  </si>
  <si>
    <t>Studente/ssa</t>
  </si>
  <si>
    <t>Casalinga/o</t>
  </si>
  <si>
    <t>In altra condizione</t>
  </si>
  <si>
    <t>Tasso di attività</t>
  </si>
  <si>
    <t>Tasso di disoccupazione</t>
  </si>
  <si>
    <t>Tasso di disoccupazione femminile</t>
  </si>
  <si>
    <t>Tasso di disoccupazione giovanile</t>
  </si>
  <si>
    <t>Rapporto percentuale tra le persone appartenenti alle forze di lavoro (occupati e disoccupati) in una determinata classe di età (in genere 15-64 anni) e la popolazione totale di quella stessa classe d’età</t>
  </si>
  <si>
    <t>Rapporto percentuale tra i disoccupati in una determinata classe d’età (in genere 15 anni e più) e l’insieme di occupati e disoccupati (forze di lavoro) della stessa classe d’età</t>
  </si>
  <si>
    <t>Rapporto percentuale tra le disoccupate di una determinata classe di età (in genere 15 anni e più) e l’insieme di occupate e disoccupate (forze lavoro) della stessa classe di età</t>
  </si>
  <si>
    <t>Rapporto percentuale tra i disoccupati di 15-24 anni e l’insieme di occupati e disoccupati (forze lavoro) della stessa classe di età</t>
  </si>
  <si>
    <t>Istat, Registro Statistico delle Unità Locali (ASIA UL)</t>
  </si>
  <si>
    <t xml:space="preserve">Variazione % </t>
  </si>
  <si>
    <t>Numero unità locali delle imprese attive</t>
  </si>
  <si>
    <t>Numero di addetti alle unità locali delle imprese attive (valori medi annui)</t>
  </si>
  <si>
    <t>Unità locali</t>
  </si>
  <si>
    <t>Addetti</t>
  </si>
  <si>
    <t>Dimensioni delle unità locali per classe di addetti</t>
  </si>
  <si>
    <t>0-9 (Microimprese)</t>
  </si>
  <si>
    <t>10-49 (Piccole imprese)</t>
  </si>
  <si>
    <t>50-249 (Medie imprese)</t>
  </si>
  <si>
    <t>250 e più (Grandi imprese)</t>
  </si>
  <si>
    <t>Numero di unità locali delle imprese attive per Sezione della Classificazione delle attività economiche Ateco 2007 e per Comune</t>
  </si>
  <si>
    <t>B: estrazione di minerali da cave e miniere</t>
  </si>
  <si>
    <t>C: attività manifatturiere</t>
  </si>
  <si>
    <t>D: fornitura di energia elettrica, gas, vapore e aria condizionata</t>
  </si>
  <si>
    <t>E: fornitura di acqua reti fognarie, attività di gestione dei rifiuti e risanamento</t>
  </si>
  <si>
    <t>F: costruzioni</t>
  </si>
  <si>
    <t>G: commercio all'ingrosso e al dettaglio, riparazione di autoveicoli e motocicli</t>
  </si>
  <si>
    <t>H: trasporto e magazzinaggio</t>
  </si>
  <si>
    <t>I: attività dei servizi di alloggio e di ristorazione</t>
  </si>
  <si>
    <t>J: servizi di informazione e comunicazione</t>
  </si>
  <si>
    <t>K: attività finanziarie e assicurative</t>
  </si>
  <si>
    <t>L: attività immobiliari</t>
  </si>
  <si>
    <t>M: attività professionali, scientifiche e tecniche</t>
  </si>
  <si>
    <t>N: noleggio, agenzie di viaggio, servizi di supporto alle imprese</t>
  </si>
  <si>
    <t>P: istruzione</t>
  </si>
  <si>
    <t>Q: sanità e assistenza sociale</t>
  </si>
  <si>
    <t>R: attività artistiche, sportive, di intrattenimento e divertimento</t>
  </si>
  <si>
    <t>S: altre attività di servizi</t>
  </si>
  <si>
    <t>Numero addetti delle unità locali delle imprese attive (valori medi annui) per Sezione della Classificazione delle attività economiche Ateco 2007 e per Comune</t>
  </si>
  <si>
    <t xml:space="preserve">Regione </t>
  </si>
  <si>
    <t>Comune</t>
  </si>
  <si>
    <t>Tipo</t>
  </si>
  <si>
    <t>Codice</t>
  </si>
  <si>
    <t xml:space="preserve">Denominazione </t>
  </si>
  <si>
    <t>Ettari</t>
  </si>
  <si>
    <t xml:space="preserve">Montefiorino </t>
  </si>
  <si>
    <t>Palagano</t>
  </si>
  <si>
    <t>ZSC</t>
  </si>
  <si>
    <t>IT4040006</t>
  </si>
  <si>
    <t>Poggio Bianco Dragone</t>
  </si>
  <si>
    <t>IT4040007</t>
  </si>
  <si>
    <t>Prignano sulla Secchia</t>
  </si>
  <si>
    <t>Serramazzoni</t>
  </si>
  <si>
    <t>IT4040013</t>
  </si>
  <si>
    <t>Faeto, Varana, Torrente Fossa</t>
  </si>
  <si>
    <t>ZSC-ZPS</t>
  </si>
  <si>
    <t>Fanano</t>
  </si>
  <si>
    <t>Fiumalbo</t>
  </si>
  <si>
    <t>Montecreto</t>
  </si>
  <si>
    <t>Riolunato</t>
  </si>
  <si>
    <t>Sestola</t>
  </si>
  <si>
    <t>IT4040001</t>
  </si>
  <si>
    <t>IT4040002</t>
  </si>
  <si>
    <t>IT4040003</t>
  </si>
  <si>
    <t>IT4040004</t>
  </si>
  <si>
    <t>IT4040005</t>
  </si>
  <si>
    <t>Monte Cimone, Libro Aperto, Lago di Pratignano</t>
  </si>
  <si>
    <t>Frassinoro</t>
  </si>
  <si>
    <t>Pievepelago</t>
  </si>
  <si>
    <t>Monte Rondinaio, Monte Giovo</t>
  </si>
  <si>
    <t>Guiglia</t>
  </si>
  <si>
    <t>Marano sul Panaro</t>
  </si>
  <si>
    <t>Zocca</t>
  </si>
  <si>
    <t>Sassi di Roccamalatina e di Sant’Andrea</t>
  </si>
  <si>
    <t>Montese</t>
  </si>
  <si>
    <t>Pavullo nel Frignano</t>
  </si>
  <si>
    <t>Sassoguidano, Gaiato</t>
  </si>
  <si>
    <t>Lama Mocogno</t>
  </si>
  <si>
    <t>Alpesigola, Sasso Tignoso e Monte Cantiere</t>
  </si>
  <si>
    <t xml:space="preserve">Provincia </t>
  </si>
  <si>
    <t>Denominazione</t>
  </si>
  <si>
    <t xml:space="preserve">Tipologia </t>
  </si>
  <si>
    <t xml:space="preserve">Organismo di gestione </t>
  </si>
  <si>
    <t>Provvedimento istitutivo</t>
  </si>
  <si>
    <t>Superficie (ha) (a Terra)</t>
  </si>
  <si>
    <t>EUAP0179</t>
  </si>
  <si>
    <t>Parco Regionale dei Sassi di Roccamalatina</t>
  </si>
  <si>
    <t xml:space="preserve">Parco regionale </t>
  </si>
  <si>
    <t>Consorzio Parco regionale dei Sassi di Roccamalatina</t>
  </si>
  <si>
    <t xml:space="preserve">Riolunato </t>
  </si>
  <si>
    <t>EUAP0182</t>
  </si>
  <si>
    <t>Parco Regionale dell'Alto Appennino Modenese</t>
  </si>
  <si>
    <t xml:space="preserve">Parco Regionale </t>
  </si>
  <si>
    <t xml:space="preserve">Consorzio Parco regionale dell'Alto Appennino Modenese </t>
  </si>
  <si>
    <t>L.R. 11, 02.04.88</t>
  </si>
  <si>
    <t>EUAP0265</t>
  </si>
  <si>
    <t xml:space="preserve">Riserva naturale orientata di Sassoguidano </t>
  </si>
  <si>
    <t>Riserva Naturale Orientata</t>
  </si>
  <si>
    <t>Comune di Pavullo</t>
  </si>
  <si>
    <t>D.C.R. 2411, 08.03.95</t>
  </si>
  <si>
    <r>
      <t>Estensione area geografica totale (km</t>
    </r>
    <r>
      <rPr>
        <b/>
        <vertAlign val="superscript"/>
        <sz val="9"/>
        <color theme="1"/>
        <rFont val="Calibri"/>
        <family val="2"/>
        <scheme val="minor"/>
      </rPr>
      <t>2</t>
    </r>
    <r>
      <rPr>
        <b/>
        <sz val="9"/>
        <color theme="1"/>
        <rFont val="Calibri"/>
        <family val="2"/>
        <scheme val="minor"/>
      </rPr>
      <t>)</t>
    </r>
  </si>
  <si>
    <t/>
  </si>
  <si>
    <t>Sesso</t>
  </si>
  <si>
    <t>totale</t>
  </si>
  <si>
    <t>Seleziona periodo</t>
  </si>
  <si>
    <t>Tipo dato</t>
  </si>
  <si>
    <t>Classe di età</t>
  </si>
  <si>
    <t>Italia</t>
  </si>
  <si>
    <t>Codice ruralità Fondo europeo agricolo di sviluppo rurale - Programmi di sviluppo rurale 2014-2022</t>
  </si>
  <si>
    <t>A: Aree urbane e periurbane</t>
  </si>
  <si>
    <t>C: Aree rurali intermedie</t>
  </si>
  <si>
    <t>D: Aree rurali con problemi di sviluppo</t>
  </si>
  <si>
    <t>B: Aree rurali ad agricoltura intensiva e specializzata</t>
  </si>
  <si>
    <t>TZM - = l’intero territorio comunale ricade nelle Zone montane</t>
  </si>
  <si>
    <t>PZM - = parte del territorio comunale ricade nelle Zone montane</t>
  </si>
  <si>
    <t>Zone svantaggiate di montagna - Classificazione PSR Emilia Romagna</t>
  </si>
  <si>
    <t>Numero di unità locali delle imprese attive per Comune nelle Sezioni:</t>
  </si>
  <si>
    <r>
      <t xml:space="preserve">C – Attività manifatturiere </t>
    </r>
    <r>
      <rPr>
        <sz val="9"/>
        <color theme="1"/>
        <rFont val="Calibri"/>
        <family val="2"/>
        <scheme val="minor"/>
      </rPr>
      <t>– Divisioni: 10: industrie alimentari e 11: industria delle bevande</t>
    </r>
  </si>
  <si>
    <r>
      <t xml:space="preserve">I: attività dei servizi di alloggio e di ristorazione – </t>
    </r>
    <r>
      <rPr>
        <sz val="9"/>
        <color theme="1"/>
        <rFont val="Calibri"/>
        <family val="2"/>
        <scheme val="minor"/>
      </rPr>
      <t>Divisioni 55: alloggio e 56: attività dei servizi di ristorazione</t>
    </r>
  </si>
  <si>
    <t>della Classificazione delle attività economiche Ateco 2007</t>
  </si>
  <si>
    <t>Totale Unità locali</t>
  </si>
  <si>
    <t>10: industrie alimentari</t>
  </si>
  <si>
    <t>11: industria delle bevande</t>
  </si>
  <si>
    <t>Totale industria agroalimentare</t>
  </si>
  <si>
    <t>55: alloggio</t>
  </si>
  <si>
    <t>56: attività dei servizi di ristorazione</t>
  </si>
  <si>
    <t>N. totale</t>
  </si>
  <si>
    <t>% su totale manifatturiere</t>
  </si>
  <si>
    <t>% su totale</t>
  </si>
  <si>
    <t>Numero addetti delle unità locali delle imprese attive (valori medi annui) per Comune nelle Sezioni:</t>
  </si>
  <si>
    <t>Totale Numero addetti</t>
  </si>
  <si>
    <t>Numero aziende agricole</t>
  </si>
  <si>
    <t>Numero aziende agricole con superfIcie biologica e/o allevamenti certificati biologici</t>
  </si>
  <si>
    <t>Prodotti agroalimentari di qualità DOP, IGP e STG</t>
  </si>
  <si>
    <t>Aziende agrituristiche autorizzate</t>
  </si>
  <si>
    <t>Produttori</t>
  </si>
  <si>
    <t>Trasformatori</t>
  </si>
  <si>
    <t>Istat, Censimento dell’agricoltura 2010</t>
  </si>
  <si>
    <t>Istat, 2017</t>
  </si>
  <si>
    <t>Istat, 2019</t>
  </si>
  <si>
    <t xml:space="preserve">  Emilia-Romagna</t>
  </si>
  <si>
    <t xml:space="preserve">    Modena</t>
  </si>
  <si>
    <t xml:space="preserve">      Fanano</t>
  </si>
  <si>
    <t xml:space="preserve">      Fiumalbo</t>
  </si>
  <si>
    <t xml:space="preserve">      Frassinoro</t>
  </si>
  <si>
    <t xml:space="preserve">      Guiglia</t>
  </si>
  <si>
    <t xml:space="preserve">      Lama Mocogno</t>
  </si>
  <si>
    <t xml:space="preserve">      Marano sul Panaro</t>
  </si>
  <si>
    <t xml:space="preserve">      Montecreto</t>
  </si>
  <si>
    <t xml:space="preserve">      Montefiorino</t>
  </si>
  <si>
    <t xml:space="preserve">      Montese</t>
  </si>
  <si>
    <t xml:space="preserve">      Palagano</t>
  </si>
  <si>
    <t xml:space="preserve">      Pavullo nel Frignano</t>
  </si>
  <si>
    <t xml:space="preserve">      Pievepelago</t>
  </si>
  <si>
    <t xml:space="preserve">      Polinago</t>
  </si>
  <si>
    <t xml:space="preserve">      Prignano sulla Secchia</t>
  </si>
  <si>
    <t xml:space="preserve">      Riolunato</t>
  </si>
  <si>
    <t xml:space="preserve">      Serramazzoni</t>
  </si>
  <si>
    <t xml:space="preserve">      Sestola</t>
  </si>
  <si>
    <t xml:space="preserve">      Zocca</t>
  </si>
  <si>
    <t>Ateco 2007</t>
  </si>
  <si>
    <t>3 = "zone rurali, altrimenti denominate zone scarsamente popolate"</t>
  </si>
  <si>
    <t>2 = "città e periferie, altrimenti denominate zone a densità intermedia"</t>
  </si>
  <si>
    <t>Museo di arte sacra di Fiumalbo</t>
  </si>
  <si>
    <t>Indirizzo</t>
  </si>
  <si>
    <t>MUSEO, GALLERIA E/O RACCOLTA</t>
  </si>
  <si>
    <t>Piazza Umberto I - 41022 Fiumalbo (MO)</t>
  </si>
  <si>
    <t>Museo civico di ecologia e storia naturale</t>
  </si>
  <si>
    <t>Piazza Matteotti, 28 - 41054 Marano sul Panaro (MO)</t>
  </si>
  <si>
    <t>Montefiorino</t>
  </si>
  <si>
    <t>Museo della Repubblica partigiana</t>
  </si>
  <si>
    <t>Via Rocca, 1 (c/o Rocca Medievale) - 41015 Montefiorino (MO)</t>
  </si>
  <si>
    <t>Raccolta Augusto Righi</t>
  </si>
  <si>
    <t>Via Panoramica Bassa - 41055 Montese (MO)</t>
  </si>
  <si>
    <t>Museo storico e Forum Artis Museum</t>
  </si>
  <si>
    <t>Via Rocca, 291 (c/o Rocca di Montese) - 41055 Montese (MO)</t>
  </si>
  <si>
    <t>Raccolta di cose montesine</t>
  </si>
  <si>
    <t>Via Trebbo, 1 - loc. Iola - 41055 Montese (MO)</t>
  </si>
  <si>
    <t>Cem Centro museale Montecuccolo</t>
  </si>
  <si>
    <t>Via Montecuccolo (c/o Castello di Montecuccolo) - 41026 Pavullo nel Frignano (MO)</t>
  </si>
  <si>
    <t>Museo naturalistico del frignano "F. Minghelli"</t>
  </si>
  <si>
    <t>Mostra Sulle orme di Obizzo da Montegarullo</t>
  </si>
  <si>
    <t>Via della Chiesa (c/o Rocca) - loc. Roccapelago - 41027 Pievepelago (MO)</t>
  </si>
  <si>
    <t>Museo giardino delle rose antiche</t>
  </si>
  <si>
    <t>Via Giardini nord, 10250 - loc. Montagnana - 41028 Serramazzoni (MO)</t>
  </si>
  <si>
    <t>Musei del castello di Sestola</t>
  </si>
  <si>
    <t>Via Castello - 41029 Sestola (MO)</t>
  </si>
  <si>
    <t>Giardino botanico Alpino "Esperia"</t>
  </si>
  <si>
    <t>PARCO O GIARDINO DI INTERESSE STORICO O ARTISTICO</t>
  </si>
  <si>
    <t>Loc. Passo del Lupo - 41029 Sestola (MO)</t>
  </si>
  <si>
    <t>Museo del castagno di Zocca</t>
  </si>
  <si>
    <t>Via S. Giacomo (c/o Antico Ospitale S. Giacomo) - 41059 Zocca (MO)</t>
  </si>
  <si>
    <t>Castello di Guiglia</t>
  </si>
  <si>
    <t>Castelli, torri e campanili</t>
  </si>
  <si>
    <t>Via Di Vittorio, 41052, Guiglia (MO)</t>
  </si>
  <si>
    <t>Rocca di Montefiorino</t>
  </si>
  <si>
    <t xml:space="preserve"> Via della Rocca, 41045, Montefiorino (MO)</t>
  </si>
  <si>
    <t>Castello di Montecuccolo</t>
  </si>
  <si>
    <t>Via Montecuccolo, 41026, Pavullo nel Frignano (MO)</t>
  </si>
  <si>
    <t>Castello di Roccapelago di Pievepelago</t>
  </si>
  <si>
    <t>Roccapelago, 41027, Pievepelago (MO)</t>
  </si>
  <si>
    <t>Castello di Pompeano</t>
  </si>
  <si>
    <t>Castello di Sestola</t>
  </si>
  <si>
    <t>Via Corso Umberto I, 41029, Sestola (MO)</t>
  </si>
  <si>
    <t>Parco Urbano di Sculture in Pietra</t>
  </si>
  <si>
    <t>Musei e gallerie</t>
  </si>
  <si>
    <t>Piazza Marconi, 1 – 41021 Fanano (Modena)</t>
  </si>
  <si>
    <t>Museo della Comunità</t>
  </si>
  <si>
    <t>Via Roma, 24, 41025 Montecreto MO</t>
  </si>
  <si>
    <t>Lago Scaffaiolo</t>
  </si>
  <si>
    <t>Luoghi di interesse naturalistico</t>
  </si>
  <si>
    <t>Lago Scaffaloio, 41021, Fanano (MO)</t>
  </si>
  <si>
    <t>Lago Pratignano</t>
  </si>
  <si>
    <t>Fellicarolo e cascate Doccione</t>
  </si>
  <si>
    <t>Lago Pratignano, 41021, Fanano (MO)</t>
  </si>
  <si>
    <t>Fellicarolo, 41021, Fanano (MO)</t>
  </si>
  <si>
    <t>Ponte del Diavolo (o Ercole)</t>
  </si>
  <si>
    <t>41023, Lama Mocogno (MO)</t>
  </si>
  <si>
    <t>Percorso Belvedere</t>
  </si>
  <si>
    <t>41054, Marano sul Panaro (MO)</t>
  </si>
  <si>
    <t>41054, Guiglia (MO)</t>
  </si>
  <si>
    <t>41054, Zocca (MO)</t>
  </si>
  <si>
    <t>41054, Montese (MO)</t>
  </si>
  <si>
    <t>Lago Santo e Lago Baccio</t>
  </si>
  <si>
    <t xml:space="preserve">Pievepelago </t>
  </si>
  <si>
    <t>41027, Pievepelago (MO)</t>
  </si>
  <si>
    <t>Cascate del Bucamante</t>
  </si>
  <si>
    <t>Cascate delle Borre</t>
  </si>
  <si>
    <t>Rio delle Borre, 41028, Serramazzoni (MO)</t>
  </si>
  <si>
    <t>Monfestino, 41028, Serramazzoni (MO)</t>
  </si>
  <si>
    <t>Percorso Natura Panaro</t>
  </si>
  <si>
    <t>Percorso sole, 41058, Vignola (MO)</t>
  </si>
  <si>
    <t>Sasso di Sant'Andrea</t>
  </si>
  <si>
    <t>41059, Zocca (MO)</t>
  </si>
  <si>
    <t>Parco e Memoriale di Santa Giulia</t>
  </si>
  <si>
    <t>Via Santa Giulia, Monchio, 41046, Palagano (MO)</t>
  </si>
  <si>
    <t>Parchi pubblici e orti botanici</t>
  </si>
  <si>
    <t>Palazzo e Parco Ducale</t>
  </si>
  <si>
    <t>Via Giardini, 3, 41026, Pavullo nel Frignano (MO)</t>
  </si>
  <si>
    <t>41028, Serramazzoni (MO)</t>
  </si>
  <si>
    <t>Cinema Teatro Walter Mac Mazzieri</t>
  </si>
  <si>
    <t>Via Giardini, 190, 41026 Pavullo Nel Frignano MO</t>
  </si>
  <si>
    <t>Teatri</t>
  </si>
  <si>
    <t>Istat, Censimento delle istituzioni pubbliche, 2017 *</t>
  </si>
  <si>
    <t>Numero delle unità locali delle istituzioni pubbliche attive per Comune</t>
  </si>
  <si>
    <t>Amministrazione dello Stato</t>
  </si>
  <si>
    <t>Città metropolitana</t>
  </si>
  <si>
    <t>Comunità montana/isolana o unione di comuni</t>
  </si>
  <si>
    <t>Azienda o ente del servizio sanitario nazionale</t>
  </si>
  <si>
    <t>Università pubblica</t>
  </si>
  <si>
    <t>Ente pubblico non economico</t>
  </si>
  <si>
    <t>Altra forma giuridica (2011)</t>
  </si>
  <si>
    <t>Altra forma giuridica (2015)</t>
  </si>
  <si>
    <t>Altra forma giuridica (2017)</t>
  </si>
  <si>
    <t>numero di unità locali delle istituzioni pubbliche attive</t>
  </si>
  <si>
    <t>Titolo di possesso</t>
  </si>
  <si>
    <t>tutte le voci</t>
  </si>
  <si>
    <t>Classe di superficie delle unità locali</t>
  </si>
  <si>
    <t>Classe della risorsa umana</t>
  </si>
  <si>
    <t>Profilo professionale</t>
  </si>
  <si>
    <t>personale effettivo in servizio</t>
  </si>
  <si>
    <t>Sesso della risorsa umana</t>
  </si>
  <si>
    <t>2017</t>
  </si>
  <si>
    <t>Forma giuridica</t>
  </si>
  <si>
    <t>organo costituzionale/a rilevanza costituzionale o amministrazione dello Stato diversa da archivio notarile</t>
  </si>
  <si>
    <t>regione</t>
  </si>
  <si>
    <t>provincia</t>
  </si>
  <si>
    <t>comune</t>
  </si>
  <si>
    <t>città metropolitana</t>
  </si>
  <si>
    <t>comunità montana/isolana o unione di comuni</t>
  </si>
  <si>
    <t>azienda o ente del servizio sanitario nazionale</t>
  </si>
  <si>
    <t>università pubblica</t>
  </si>
  <si>
    <t>ente pubblico non economico</t>
  </si>
  <si>
    <t>altra forma giuridica (2011)</t>
  </si>
  <si>
    <t>altra forma giuridica (2015)</t>
  </si>
  <si>
    <t>altra forma giuridica (2017)</t>
  </si>
  <si>
    <t xml:space="preserve">  Modena</t>
  </si>
  <si>
    <t xml:space="preserve">    Fanano</t>
  </si>
  <si>
    <t xml:space="preserve">    Fiumalbo</t>
  </si>
  <si>
    <t xml:space="preserve">    Frassinoro</t>
  </si>
  <si>
    <t xml:space="preserve">    Guiglia</t>
  </si>
  <si>
    <t xml:space="preserve">    Lama Mocogno</t>
  </si>
  <si>
    <t xml:space="preserve">    Marano sul Panaro</t>
  </si>
  <si>
    <t xml:space="preserve">    Montecreto</t>
  </si>
  <si>
    <t xml:space="preserve">    Montefiorino</t>
  </si>
  <si>
    <t xml:space="preserve">    Montese</t>
  </si>
  <si>
    <t xml:space="preserve">    Palagano</t>
  </si>
  <si>
    <t xml:space="preserve">    Pavullo nel Frignano</t>
  </si>
  <si>
    <t xml:space="preserve">    Pievepelago</t>
  </si>
  <si>
    <t xml:space="preserve">    Polinago</t>
  </si>
  <si>
    <t xml:space="preserve">    Prignano sulla Secchia</t>
  </si>
  <si>
    <t xml:space="preserve">    Riolunato</t>
  </si>
  <si>
    <t xml:space="preserve">    Serramazzoni</t>
  </si>
  <si>
    <t xml:space="preserve">    Sestola</t>
  </si>
  <si>
    <t xml:space="preserve">    Zocca</t>
  </si>
  <si>
    <t>Piemonte</t>
  </si>
  <si>
    <t>Valle d'Aosta / Vallée d'Aoste</t>
  </si>
  <si>
    <t>Liguria</t>
  </si>
  <si>
    <t>Numero delle unità locali delle istituzioni pubbliche attive per GRUPPI della Classificazione delle attività economiche Ateco 2007 e per Comune</t>
  </si>
  <si>
    <t>Istituzioni attive</t>
  </si>
  <si>
    <t xml:space="preserve">Produzione, trasmissione e distribuzione </t>
  </si>
  <si>
    <t>di energia elettrica</t>
  </si>
  <si>
    <t>Raccolta, trattamento</t>
  </si>
  <si>
    <t xml:space="preserve"> e fornitura di acqua</t>
  </si>
  <si>
    <t>Attività di raccolta, trattamento e smaltimento dei rifiuti recupero dei materiali</t>
  </si>
  <si>
    <t>Trasporto e magazzinaggio</t>
  </si>
  <si>
    <t>Ricerca scientifica e sviluppo</t>
  </si>
  <si>
    <t>Attività di ricerca, selezione, fornitura di personale</t>
  </si>
  <si>
    <t>Agenzie di collocamento</t>
  </si>
  <si>
    <t>Istruzione</t>
  </si>
  <si>
    <t>Istruzione prescolastica</t>
  </si>
  <si>
    <t>Istruzione primaria</t>
  </si>
  <si>
    <t>Istruzione secondaria</t>
  </si>
  <si>
    <t>Istruzione post-secondaria universitaria e non universitaria</t>
  </si>
  <si>
    <t>Sanità e assistenza sociale</t>
  </si>
  <si>
    <t>Assistenza sanitaria</t>
  </si>
  <si>
    <t>Servizi ospedalieri</t>
  </si>
  <si>
    <t>Attività creative, artistiche e di intrattenimento</t>
  </si>
  <si>
    <t>Attività di biblioteche, archivi, musei ed altre attività culturali</t>
  </si>
  <si>
    <t>numero di unità locali delle istituzioni pubbliche attive con dipendenti</t>
  </si>
  <si>
    <t>dipendenti</t>
  </si>
  <si>
    <t>1 e più</t>
  </si>
  <si>
    <t>fornitura di energia elettrica, gas, vapore e aria condizionata</t>
  </si>
  <si>
    <t xml:space="preserve">    raccolta, trattamento e fornitura di acqua</t>
  </si>
  <si>
    <t xml:space="preserve">  attività di raccolta, trattamento e smaltimento dei rifiuti recupero dei materiali</t>
  </si>
  <si>
    <t>trasporto e magazzinaggio</t>
  </si>
  <si>
    <t xml:space="preserve">  ricerca scientifica e sviluppo</t>
  </si>
  <si>
    <t xml:space="preserve">  attività di ricerca, selezione, fornitura di personale</t>
  </si>
  <si>
    <t xml:space="preserve">  istruzione</t>
  </si>
  <si>
    <t xml:space="preserve">    istruzione prescolastica</t>
  </si>
  <si>
    <t xml:space="preserve">    istruzione primaria</t>
  </si>
  <si>
    <t xml:space="preserve">    istruzione secondaria</t>
  </si>
  <si>
    <t xml:space="preserve">    istruzione post-secondaria universitaria e non universitaria</t>
  </si>
  <si>
    <t>sanità e assistenza sociale</t>
  </si>
  <si>
    <t xml:space="preserve">  assistenza sanitaria</t>
  </si>
  <si>
    <t xml:space="preserve">    servizi ospedalieri</t>
  </si>
  <si>
    <t>attività artistiche, sportive, di intrattenimento e divertimento</t>
  </si>
  <si>
    <t xml:space="preserve">  attività di biblioteche, archivi, musei ed altre attività culturali</t>
  </si>
  <si>
    <t>Abruzzo</t>
  </si>
  <si>
    <t>Basilicata</t>
  </si>
  <si>
    <t>Calabria</t>
  </si>
  <si>
    <t>Campania</t>
  </si>
  <si>
    <t>Friuli-Venezia Giulia</t>
  </si>
  <si>
    <t>Lazio</t>
  </si>
  <si>
    <t>Lombardia</t>
  </si>
  <si>
    <t>Marche</t>
  </si>
  <si>
    <t>Molise</t>
  </si>
  <si>
    <t>Puglia</t>
  </si>
  <si>
    <t>Sardegna</t>
  </si>
  <si>
    <t>Sicilia</t>
  </si>
  <si>
    <t>Toscana</t>
  </si>
  <si>
    <t>Trentino Alto Adige / Südtirol</t>
  </si>
  <si>
    <t>Umbria</t>
  </si>
  <si>
    <t>Veneto</t>
  </si>
  <si>
    <t>6 744</t>
  </si>
  <si>
    <t>MiSE, Piano strategico Banda Ultralarga</t>
  </si>
  <si>
    <t>in progettazione esecutiva</t>
  </si>
  <si>
    <t>in progettazione definitiva</t>
  </si>
  <si>
    <t>lavori chiusi</t>
  </si>
  <si>
    <t>in esecuzione</t>
  </si>
  <si>
    <t>in programmazione</t>
  </si>
  <si>
    <t>terminato</t>
  </si>
  <si>
    <t>in collaudo</t>
  </si>
  <si>
    <t>Popolazione residente al 31.12.2020</t>
  </si>
  <si>
    <r>
      <t xml:space="preserve">Fonte: Istat, </t>
    </r>
    <r>
      <rPr>
        <i/>
        <sz val="9"/>
        <color theme="1"/>
        <rFont val="Calibri"/>
        <family val="2"/>
        <scheme val="minor"/>
      </rPr>
      <t>Censimento permanente</t>
    </r>
    <r>
      <rPr>
        <sz val="9"/>
        <color theme="1"/>
        <rFont val="Calibri"/>
        <family val="2"/>
        <scheme val="minor"/>
      </rPr>
      <t>, 2020</t>
    </r>
  </si>
  <si>
    <t>Numero unità locali delle imprese attive al 2019</t>
  </si>
  <si>
    <t>Fonte: Istat, Registro Statistico delle Unità Locali - ASIA UL, 2019</t>
  </si>
  <si>
    <t>Variazione % della popolazione residente tra il 2011 e il 2020</t>
  </si>
  <si>
    <t>Istat, Censimento permanente della popolazione e delle abitazioni 2020</t>
  </si>
  <si>
    <t>2012-2019</t>
  </si>
  <si>
    <t>Istat, Registro Statistico delle Unità Locali (ASIA UL) 2019</t>
  </si>
  <si>
    <t>75 anni e più</t>
  </si>
  <si>
    <t>85 anni e più</t>
  </si>
  <si>
    <r>
      <t xml:space="preserve">Fonte: Istat, </t>
    </r>
    <r>
      <rPr>
        <i/>
        <sz val="9"/>
        <color theme="1"/>
        <rFont val="Calibri"/>
        <family val="2"/>
        <scheme val="minor"/>
      </rPr>
      <t>Classificazioni statistiche e dimensioni dei Comuni</t>
    </r>
    <r>
      <rPr>
        <sz val="9"/>
        <color theme="1"/>
        <rFont val="Calibri"/>
        <family val="2"/>
        <scheme val="minor"/>
      </rPr>
      <t>, 2020</t>
    </r>
  </si>
  <si>
    <t xml:space="preserve">Istat, Unità locali e addetti - Territorio anno riferimento dati, 2019 </t>
  </si>
  <si>
    <t>n. UL/ popolazione residente *1.000</t>
  </si>
  <si>
    <r>
      <t>i comuni del </t>
    </r>
    <r>
      <rPr>
        <b/>
        <sz val="11"/>
        <color rgb="FF201F1E"/>
        <rFont val="Calibri"/>
        <family val="2"/>
        <scheme val="minor"/>
      </rPr>
      <t>MAB</t>
    </r>
    <r>
      <rPr>
        <sz val="11"/>
        <color rgb="FF201F1E"/>
        <rFont val="Calibri"/>
        <family val="2"/>
        <scheme val="minor"/>
      </rPr>
      <t> (</t>
    </r>
    <r>
      <rPr>
        <b/>
        <sz val="11"/>
        <color rgb="FF201F1E"/>
        <rFont val="Calibri"/>
        <family val="2"/>
        <scheme val="minor"/>
      </rPr>
      <t>M</t>
    </r>
    <r>
      <rPr>
        <sz val="11"/>
        <color rgb="FF201F1E"/>
        <rFont val="Calibri"/>
        <family val="2"/>
        <scheme val="minor"/>
      </rPr>
      <t>an </t>
    </r>
    <r>
      <rPr>
        <b/>
        <sz val="11"/>
        <color rgb="FF201F1E"/>
        <rFont val="Calibri"/>
        <family val="2"/>
        <scheme val="minor"/>
      </rPr>
      <t>A</t>
    </r>
    <r>
      <rPr>
        <sz val="11"/>
        <color rgb="FF201F1E"/>
        <rFont val="Calibri"/>
        <family val="2"/>
        <scheme val="minor"/>
      </rPr>
      <t>nd the </t>
    </r>
    <r>
      <rPr>
        <b/>
        <sz val="11"/>
        <color rgb="FF201F1E"/>
        <rFont val="Calibri"/>
        <family val="2"/>
        <scheme val="minor"/>
      </rPr>
      <t>B</t>
    </r>
    <r>
      <rPr>
        <sz val="11"/>
        <color rgb="FF201F1E"/>
        <rFont val="Calibri"/>
        <family val="2"/>
        <scheme val="minor"/>
      </rPr>
      <t>iosphere) Appennino Tosco emiliano:</t>
    </r>
  </si>
  <si>
    <t>La Riserva interessa 80 Comuni</t>
  </si>
  <si>
    <r>
      <t>nella provincia di </t>
    </r>
    <r>
      <rPr>
        <sz val="11"/>
        <color rgb="FFFF0000"/>
        <rFont val="Calibri"/>
        <family val="2"/>
        <scheme val="minor"/>
      </rPr>
      <t>Modena</t>
    </r>
    <r>
      <rPr>
        <sz val="11"/>
        <color rgb="FF201F1E"/>
        <rFont val="Calibri"/>
        <family val="2"/>
        <scheme val="minor"/>
      </rPr>
      <t>: Castelvetro, </t>
    </r>
    <r>
      <rPr>
        <sz val="11"/>
        <color rgb="FFFF0000"/>
        <rFont val="Calibri"/>
        <family val="2"/>
        <scheme val="minor"/>
      </rPr>
      <t>Fanano</t>
    </r>
    <r>
      <rPr>
        <sz val="11"/>
        <color rgb="FF201F1E"/>
        <rFont val="Calibri"/>
        <family val="2"/>
        <scheme val="minor"/>
      </rPr>
      <t>, Fiorano, </t>
    </r>
    <r>
      <rPr>
        <sz val="11"/>
        <color rgb="FFFF0000"/>
        <rFont val="Calibri"/>
        <family val="2"/>
        <scheme val="minor"/>
      </rPr>
      <t>Fiumalbo, Frassinoro, Guiglia, Lama Mocogno</t>
    </r>
    <r>
      <rPr>
        <sz val="11"/>
        <color rgb="FF201F1E"/>
        <rFont val="Calibri"/>
        <family val="2"/>
        <scheme val="minor"/>
      </rPr>
      <t>, Maranello, </t>
    </r>
    <r>
      <rPr>
        <sz val="11"/>
        <color rgb="FFFF0000"/>
        <rFont val="Calibri"/>
        <family val="2"/>
        <scheme val="minor"/>
      </rPr>
      <t>Marano sul Panaro, Montecreto, Montefiorino, Montese, Palagano, Pavullo nel Frignano, Pievepelago, Polinago, Prignano sulla Secchia, Riolunato</t>
    </r>
    <r>
      <rPr>
        <sz val="11"/>
        <color rgb="FF201F1E"/>
        <rFont val="Calibri"/>
        <family val="2"/>
        <scheme val="minor"/>
      </rPr>
      <t>, Sassuolo, </t>
    </r>
    <r>
      <rPr>
        <sz val="11"/>
        <color rgb="FFFF0000"/>
        <rFont val="Calibri"/>
        <family val="2"/>
        <scheme val="minor"/>
      </rPr>
      <t>Serramazzoni, Sestola, Zocca</t>
    </r>
  </si>
  <si>
    <t>http://www.mabappennino.it/</t>
  </si>
  <si>
    <t>Tipologia di esercizio</t>
  </si>
  <si>
    <t>Area Patto territoriale</t>
  </si>
  <si>
    <t>Numero esercizi alberghieri</t>
  </si>
  <si>
    <t>Numero posti letto in esercizi alberghieri</t>
  </si>
  <si>
    <t>Numero esercizi extra-alberghieri</t>
  </si>
  <si>
    <t>Numero posti letto in esercizi extra-alberghieri</t>
  </si>
  <si>
    <t>Polinago</t>
  </si>
  <si>
    <t>% su Provincia di Modena</t>
  </si>
  <si>
    <t>Italiano</t>
  </si>
  <si>
    <t>Straniero</t>
  </si>
  <si>
    <t>Arrivi</t>
  </si>
  <si>
    <t>Presenze</t>
  </si>
  <si>
    <t>Marano sul Panaro*</t>
  </si>
  <si>
    <t>Palagano*</t>
  </si>
  <si>
    <t>Prignano sulla Secchia*</t>
  </si>
  <si>
    <t>Totale area Patto</t>
  </si>
  <si>
    <t>% sul totale provinciale</t>
  </si>
  <si>
    <t>Totale provincia di Modena</t>
  </si>
  <si>
    <t>* Comuni non diffondibili</t>
  </si>
  <si>
    <t>Classe di UBA</t>
  </si>
  <si>
    <t>fino a 1,99</t>
  </si>
  <si>
    <t>2-4,99</t>
  </si>
  <si>
    <t>5-9,99</t>
  </si>
  <si>
    <t>10-14,99</t>
  </si>
  <si>
    <t>15-19,99</t>
  </si>
  <si>
    <t>20-49,99</t>
  </si>
  <si>
    <t>50-99,99</t>
  </si>
  <si>
    <t>100-499,99</t>
  </si>
  <si>
    <t>500 e più</t>
  </si>
  <si>
    <t>TOTALE AREA PATTO</t>
  </si>
  <si>
    <t xml:space="preserve">    Provincia di Modena</t>
  </si>
  <si>
    <t>Tipo allevamento</t>
  </si>
  <si>
    <t>totale bovini</t>
  </si>
  <si>
    <t>totale bufalini</t>
  </si>
  <si>
    <t>totale equini</t>
  </si>
  <si>
    <t>totale ovini</t>
  </si>
  <si>
    <t>totale caprini</t>
  </si>
  <si>
    <t>totale suini</t>
  </si>
  <si>
    <t>totale avicoli</t>
  </si>
  <si>
    <t>struzzi</t>
  </si>
  <si>
    <t>totale conigli</t>
  </si>
  <si>
    <t>tutte le voci tranne api e altri allevamenti</t>
  </si>
  <si>
    <t>bovini di età inferiore a un anno</t>
  </si>
  <si>
    <t>bovini da uno a meno di due anni</t>
  </si>
  <si>
    <t>bovini di due anni e più</t>
  </si>
  <si>
    <t>annutoli (vitelli bufalini)</t>
  </si>
  <si>
    <t>bufale</t>
  </si>
  <si>
    <t>altri bufalini</t>
  </si>
  <si>
    <t>cavalli</t>
  </si>
  <si>
    <t>altri equini (asini, muli, bardotti)</t>
  </si>
  <si>
    <t>pecore</t>
  </si>
  <si>
    <t>altri ovini</t>
  </si>
  <si>
    <t>capre</t>
  </si>
  <si>
    <t>altri caprini</t>
  </si>
  <si>
    <t>suini di peso inferiore a 20 kg</t>
  </si>
  <si>
    <t>suini da 20 kg a meno di 50 kg</t>
  </si>
  <si>
    <t>suini da ingrasso di 50 kg e più</t>
  </si>
  <si>
    <t>suini da riproduzione di 50 kg e più</t>
  </si>
  <si>
    <t>polli da carne</t>
  </si>
  <si>
    <t>galline da uova</t>
  </si>
  <si>
    <t>tacchini</t>
  </si>
  <si>
    <t>faraone</t>
  </si>
  <si>
    <t>oche</t>
  </si>
  <si>
    <t>altri avicoli</t>
  </si>
  <si>
    <t>conigli: fattrici</t>
  </si>
  <si>
    <t>altri conigli</t>
  </si>
  <si>
    <t>bovini di età inferiore a un anno: maschi</t>
  </si>
  <si>
    <t>bovini di età inferiore a un anno: femmine</t>
  </si>
  <si>
    <t>bovini da un anno a meno di due anni: maschi</t>
  </si>
  <si>
    <t>bovini da un anno a meno di due anni: femmine</t>
  </si>
  <si>
    <t>bovini di due anni e più: maschi</t>
  </si>
  <si>
    <t>bovini di due anni e più: femmine</t>
  </si>
  <si>
    <t>pecore da latte</t>
  </si>
  <si>
    <t>altre pecore</t>
  </si>
  <si>
    <t>suini da ingrasso da 50 kg a meno di 80 kg</t>
  </si>
  <si>
    <t>suini da ingrasso da 80 kg a meno di 110 kg</t>
  </si>
  <si>
    <t>suini da ingrasso da 110 kg e più</t>
  </si>
  <si>
    <t>verri</t>
  </si>
  <si>
    <t>scrofe montate</t>
  </si>
  <si>
    <t>altre scrofe</t>
  </si>
  <si>
    <t>bovini di 2 anni e più: giovenche da allevamento</t>
  </si>
  <si>
    <t>bovini di 2 anni e più: giovenche da macello</t>
  </si>
  <si>
    <t>bovini di 2 anni e più: vacche da latte</t>
  </si>
  <si>
    <t>bovini di 2 anni e più: altre vacche (da carne e/o da lavoro)</t>
  </si>
  <si>
    <t>Utilizzazione dei terreni</t>
  </si>
  <si>
    <t>superficie totale (sat)</t>
  </si>
  <si>
    <t>funghi in grotte, sotterranei o in appositi edifici</t>
  </si>
  <si>
    <t>serre</t>
  </si>
  <si>
    <t>coltivazioni energetiche</t>
  </si>
  <si>
    <t>superficie agricola utilizzata (sau)</t>
  </si>
  <si>
    <t>arboricoltura da legno annessa ad aziende agricole</t>
  </si>
  <si>
    <t>boschi annessi ad aziende agricole</t>
  </si>
  <si>
    <t>superficie agricola non utilizzata</t>
  </si>
  <si>
    <t>altra superficie</t>
  </si>
  <si>
    <t>seminativi</t>
  </si>
  <si>
    <t>coltivazioni legnose agrarie</t>
  </si>
  <si>
    <t>orti familiari</t>
  </si>
  <si>
    <t>prati permanenti e pascoli</t>
  </si>
  <si>
    <t>cereali per la produzione di granella</t>
  </si>
  <si>
    <t>legumi secchi</t>
  </si>
  <si>
    <t>patata</t>
  </si>
  <si>
    <t>barbabietola da zucchero</t>
  </si>
  <si>
    <t>piante sarchiate da foraggio</t>
  </si>
  <si>
    <t>piante industriali</t>
  </si>
  <si>
    <t>ortive</t>
  </si>
  <si>
    <t>fiori e piante ornamentali</t>
  </si>
  <si>
    <t>piantine</t>
  </si>
  <si>
    <t>foraggere avvicendate</t>
  </si>
  <si>
    <t>sementi</t>
  </si>
  <si>
    <t>terreni a riposo</t>
  </si>
  <si>
    <t>vite</t>
  </si>
  <si>
    <t>olivo per la produzione di olive da tavola e da olio</t>
  </si>
  <si>
    <t>agrumi</t>
  </si>
  <si>
    <t>fruttiferi</t>
  </si>
  <si>
    <t>vivai</t>
  </si>
  <si>
    <t>altre coltivazioni legnose agrarie</t>
  </si>
  <si>
    <t>coltivazioni legnose agrarie in serra</t>
  </si>
  <si>
    <t>Ente di gestione per i Parchi e la Biodiversità Emilia Centrale</t>
  </si>
  <si>
    <t>http://www.parchiemiliacentrale.it/parco.frignano/</t>
  </si>
  <si>
    <t>PARCO DEL FRIGNANO: Fanano, Fiumalbo, Frassinoro, Montecreto, Pievepelago, Riolunato, Sestola</t>
  </si>
  <si>
    <t>PARCO DEI SASSI DI ROCCAMALATINA: Guiglia, Marano sul Panaro, Zocca</t>
  </si>
  <si>
    <t>RISERVE E PARCHI EMILIA CENTRALE:</t>
  </si>
  <si>
    <t>http://www.parchiemiliacentrale.it/index.php</t>
  </si>
  <si>
    <t xml:space="preserve">Tabella 3.2: Struttura per età della popolazione </t>
  </si>
  <si>
    <t>Tabella 3.3: Indicatori di struttura della popolazione</t>
  </si>
  <si>
    <t xml:space="preserve"> Tabella 3.4 - Caratteristiche demografiche</t>
  </si>
  <si>
    <t>Tabella 3.5: Popolazione straniera residente</t>
  </si>
  <si>
    <t>Tabella 4.1: Grado di istruzione della popolazione</t>
  </si>
  <si>
    <t>Tabella 5.1. Condizione professionale della popolazione</t>
  </si>
  <si>
    <t>Tabella 5.2: Indicatori occupazionali</t>
  </si>
  <si>
    <t>Tabella 6.2: Dimensione delle unità locali delle imprese nei Comuni del Patto territoriale</t>
  </si>
  <si>
    <t>Tabella 6.3: Settori economici delle unità locali delle imprese nei Comuni del Patto territoriale</t>
  </si>
  <si>
    <t>Tabella 6.4: Settori economici degli addetti alle unità locali delle imprese nei Comuni del Patto territoriale</t>
  </si>
  <si>
    <t>Tabella 7.1: Unità locali dell'industria agroalimentare e attività di alloggio e ristorazione</t>
  </si>
  <si>
    <t xml:space="preserve">Tabella 7.2: Addetti alle unità locali dell'industria agroalimentare e attività di alloggio e ristorazione </t>
  </si>
  <si>
    <t>Tabella 7.3: Agricoltura, prodotti di qualità e agriturismo nell’area del Patto territoriale</t>
  </si>
  <si>
    <t xml:space="preserve">Tabella 8.1: Aree ZCS e ZPS </t>
  </si>
  <si>
    <t>Tabella 8.2: Aree protette</t>
  </si>
  <si>
    <t>Tabella 8.4: Risorse culturali</t>
  </si>
  <si>
    <t>7.4. Aziende agricole con allevamenti</t>
  </si>
  <si>
    <t>7.5. Tipo di allevamenti in UBA delle aziende agricole</t>
  </si>
  <si>
    <t>7.6. Aziende agricole con coltivazioni</t>
  </si>
  <si>
    <t>7.7. Utilizzazione dei terreni delle aziende agricole</t>
  </si>
  <si>
    <t>Tabella 9.2. Domanda: arrivi e presenze 2018/2020</t>
  </si>
  <si>
    <t>Tabella 9.1. - Offerta: esercizi alberghieri ed extralberghieri</t>
  </si>
  <si>
    <t>3.1. Popolazione residente e variazioni 2011/2020</t>
  </si>
  <si>
    <t xml:space="preserve">3.2. Struttura per età della popolazione </t>
  </si>
  <si>
    <t>3.3. Indicatori di struttura della popolazione</t>
  </si>
  <si>
    <t>3.4. Caratteristiche demografiche</t>
  </si>
  <si>
    <t>3.5. Popolazione straniera residente</t>
  </si>
  <si>
    <t>4. ISTRUZIONE</t>
  </si>
  <si>
    <t>4.1. Grado di istruzione della popolazione</t>
  </si>
  <si>
    <t>5. LAVORO</t>
  </si>
  <si>
    <t>5.1. Condizione professionale della popolazione</t>
  </si>
  <si>
    <t>5.2. Indicatori occupazionali</t>
  </si>
  <si>
    <t>6. ECONOMIA</t>
  </si>
  <si>
    <t>6.1 Unità locali e addetti nei Comuni del Patto territoriale e variazioni 2012/2019</t>
  </si>
  <si>
    <t>6.2 Dimensione delle unità locali delle imprese nei Comuni del Patto territoriale</t>
  </si>
  <si>
    <t>6.3 Settori economici delle unità locali delle imprese nei Comuni del Patto territoriale</t>
  </si>
  <si>
    <t>6.4.Settori economici degli addetti alle unità locali delle imprese nei Comuni del Patto territoriale</t>
  </si>
  <si>
    <t>7.1. Unità locali industria agroalimentare e attività di alloggio e ristorazione</t>
  </si>
  <si>
    <t>7.2. Addetti alle unità locali Industria agroalimentare e attività di alloggio e ristorazione</t>
  </si>
  <si>
    <t>7.3. Agricoltura, prodotti di qualità e agriturismo nell’area del Patto territoriale</t>
  </si>
  <si>
    <t>8. RISORSE NATURALI E CULTURALI</t>
  </si>
  <si>
    <t>8.1 Aree ZSC e ZPS</t>
  </si>
  <si>
    <t>8.2. Aree protette</t>
  </si>
  <si>
    <t>8.4. Risorse culturali</t>
  </si>
  <si>
    <t>9. TURISMO</t>
  </si>
  <si>
    <t>9.1 Offerta: Esercizi alberghieri ed extralberghieri</t>
  </si>
  <si>
    <t>9.2. Domanda: arrivi e presenze 2018/2020</t>
  </si>
  <si>
    <t>10.1. L’offerta di servizi pubblici: unità locali delle istituzioni pubbliche attive per comune</t>
  </si>
  <si>
    <t>10.2. L’offerta di servizi pubblici: unità locali delle istituzioni pubbliche per attività</t>
  </si>
  <si>
    <t>10.3.  Connettività e infrastrutture digitali</t>
  </si>
  <si>
    <t>PATTO TERRITORIALE DELL'APPENNINO MODENESE</t>
  </si>
  <si>
    <t>Studio di fattibilità tecnico-economica finalizzato a illustrare i contenuti tecnici della proposta</t>
  </si>
  <si>
    <t>INDICE DELLE TAVOLE STATISTICHE</t>
  </si>
  <si>
    <t>7. FOCUS: SISTEMA AGROALIMENTARE</t>
  </si>
  <si>
    <t>10. SERVIZI E CONNETTIVITA’</t>
  </si>
  <si>
    <t>Tabella 2. Classificazione dei comuni nelle politiche territoriali europee e nazionali</t>
  </si>
  <si>
    <t>Codice 2. Città e periferie, altrimenti denominate zone a densità intermedia</t>
  </si>
  <si>
    <t>Codice 1. Città, altrimenti denominate zone densamente popolate</t>
  </si>
  <si>
    <t>Codice 3. Zone rurali, altrimenti denominate zone scarsamente popolate</t>
  </si>
  <si>
    <r>
      <t xml:space="preserve">Grado di urbanizzazione Classificazione EUROSTAT - </t>
    </r>
    <r>
      <rPr>
        <sz val="9"/>
        <rFont val="Calibri"/>
        <family val="2"/>
        <scheme val="minor"/>
      </rPr>
      <t>Tavola delle corrispondenze LAU2-NUTS2010, EU28 (2012)</t>
    </r>
  </si>
  <si>
    <t>Istat, Censimento della popolazione e delle abitazioni 2011</t>
  </si>
  <si>
    <t>Istat, Censimento permanente della popolazione e delle abitazioni 2020 – Classi di età</t>
  </si>
  <si>
    <t>L’indice di dipendenza calcola quanti individui ci sono in età non attiva ogni 100 in età attiva, fornendo indirettamente una misura della sostenibilità della struttura di una popolazione. Il denominatore rappresenta la fascia di popolazione che dovrebbe provvedere al sostentamento della fascia indicata al numeratore. Tale rapporto esprime il carico sociale ed economico teorico della popolazione in età attiva: valori superiori al 50 per cento indicano una situazione di squilibrio generazionale.</t>
  </si>
  <si>
    <t>Rapporto di mascolinità</t>
  </si>
  <si>
    <t>Popolazione residente fino a 4 anni (% sulla popolazione residente)</t>
  </si>
  <si>
    <t>Popolazione residente di 75 anni e più (% sulla popolazione residente)</t>
  </si>
  <si>
    <t>Popolazione residente di 85 anni e più (% sulla popolazione residente)</t>
  </si>
  <si>
    <t>Donne di 85 anni e più (% sulla popolazione residente di 85 anni e più)</t>
  </si>
  <si>
    <t>Fino a 4 anni</t>
  </si>
  <si>
    <t>7.4. Numero di aziende agricole con allevamenti</t>
  </si>
  <si>
    <t>Istat, Censimento agricoltura, 2010</t>
  </si>
  <si>
    <t>7.6. Numero di aziende agricole con coltivazioni</t>
  </si>
  <si>
    <t>Tabella 8.3: Parchi e riserve</t>
  </si>
  <si>
    <t>8.3. Parchie riserve</t>
  </si>
  <si>
    <r>
      <t xml:space="preserve">Comuni del </t>
    </r>
    <r>
      <rPr>
        <b/>
        <sz val="9"/>
        <rFont val="Calibri"/>
        <family val="2"/>
        <scheme val="minor"/>
      </rPr>
      <t>MAB UNESCO</t>
    </r>
    <r>
      <rPr>
        <sz val="9"/>
        <rFont val="Calibri"/>
        <family val="2"/>
        <scheme val="minor"/>
      </rPr>
      <t xml:space="preserve"> (Man And the Biosphere) dell’Appennino Tosco emiliano:
La Riserva interessa 80 Comuni. Nella provincia di Modena: Castelvetro, Fanano, Fiorano, Fiumalbo, Frassinoro, Guiglia, Lama Mocogno, Maranello, Marano sul Panaro, Montecreto, Montefiorino, Montese, Palagano, Pavullo nel Frignano, Pievepelago, Polinago, Prignano sulla Secchia, Riolunato, Sassuolo, Serramazzoni, Sestola, Zocca
Link: http://www.mabappennino.it/</t>
    </r>
  </si>
  <si>
    <r>
      <t xml:space="preserve">Ente di gestione per i Parchi e la Biodiversità Emilia Centrale
</t>
    </r>
    <r>
      <rPr>
        <b/>
        <sz val="9"/>
        <rFont val="Calibri"/>
        <family val="2"/>
        <scheme val="minor"/>
      </rPr>
      <t>PARCO DEL FRIGNANO</t>
    </r>
    <r>
      <rPr>
        <sz val="9"/>
        <rFont val="Calibri"/>
        <family val="2"/>
        <scheme val="minor"/>
      </rPr>
      <t xml:space="preserve">: Fanano, Fiumalbo, Frassinoro, Montecreto, Pievepelago, Riolunato, Sestola
http://www.parchiemiliacentrale.it/parco.frignano/
</t>
    </r>
    <r>
      <rPr>
        <b/>
        <sz val="9"/>
        <rFont val="Calibri"/>
        <family val="2"/>
        <scheme val="minor"/>
      </rPr>
      <t>PARCO DEI SASSI DI ROCCAMALATINA</t>
    </r>
    <r>
      <rPr>
        <sz val="9"/>
        <rFont val="Calibri"/>
        <family val="2"/>
        <scheme val="minor"/>
      </rPr>
      <t xml:space="preserve">: Guiglia, Marano sul Panaro, Zocca
</t>
    </r>
    <r>
      <rPr>
        <b/>
        <sz val="9"/>
        <rFont val="Calibri"/>
        <family val="2"/>
        <scheme val="minor"/>
      </rPr>
      <t>RISERVE E PARCHI EMILIA CENTRALE</t>
    </r>
    <r>
      <rPr>
        <sz val="9"/>
        <rFont val="Calibri"/>
        <family val="2"/>
        <scheme val="minor"/>
      </rPr>
      <t>:
http://www.parchiemiliacentrale.it/index.php</t>
    </r>
  </si>
  <si>
    <t>Regione Emilia-Romagna - Periodo relativo all'anno 2018 gennaio - dicembre</t>
  </si>
  <si>
    <t>Regione Emilia-Romagna - Periodo relativo all'anno 2019 gennaio - dicembre</t>
  </si>
  <si>
    <t>Regione Emilia-Romagna - Periodo relativo all'anno 2020 gennaio - dicembre</t>
  </si>
  <si>
    <t>Tabella 10.1: L’offerta di servizi pubblici: unità locali delle istituzioni pubbliche attive per comune</t>
  </si>
  <si>
    <t>Istat, Censimento delle istituzioni pubbliche, 2017</t>
  </si>
  <si>
    <t>Tabella 10.2: L’offerta di servizi pubblici: unità locali delle istituzioni pubbliche per attività</t>
  </si>
  <si>
    <t>Tabella 10.3: Connettività e infrastrutture digitali</t>
  </si>
  <si>
    <r>
      <t xml:space="preserve">Stato di avanzamento dei lavori </t>
    </r>
    <r>
      <rPr>
        <b/>
        <sz val="10"/>
        <rFont val="Calibri"/>
        <family val="2"/>
        <scheme val="minor"/>
      </rPr>
      <t>Fibra</t>
    </r>
  </si>
  <si>
    <r>
      <t xml:space="preserve">Stato di avanzamento dei lavori </t>
    </r>
    <r>
      <rPr>
        <b/>
        <sz val="10"/>
        <rFont val="Calibri"/>
        <family val="2"/>
        <scheme val="minor"/>
      </rPr>
      <t>Wireless</t>
    </r>
  </si>
  <si>
    <t>Istat, Censimento permanente della popolazione e delle abitazioni 2019</t>
  </si>
  <si>
    <t>Istat, capacità degi esercizi ricettivi, 2020</t>
  </si>
  <si>
    <t>Elaborazione:Servizio Statistica - Regione Emilia-Romagna</t>
  </si>
  <si>
    <t>Comuni</t>
  </si>
  <si>
    <t>Bacino utenza via Vandelli</t>
  </si>
  <si>
    <t>Bacino di utenza Ciclovia del Secchia</t>
  </si>
  <si>
    <t>Bacino di utenza Ciclovia del Panaro</t>
  </si>
  <si>
    <t>Popolazione residente</t>
  </si>
  <si>
    <t>I Comuni e le principali attrattive:</t>
  </si>
  <si>
    <t>Tabella 3.1: Popolazione residente e variazioni 2011 - 2020</t>
  </si>
  <si>
    <t xml:space="preserve">3.5 - Popolazione straniera residente </t>
  </si>
  <si>
    <t>Tabella 6.1: Unità locali e addetti nei Comuni del Patto territoriale e variazioni 2012 - 2019</t>
  </si>
  <si>
    <t>Progetto pilota innovativo per lo sviluppo del tessuto imprenditoriale dell’Appennino modenese</t>
  </si>
  <si>
    <t>Allegato 3.9.1</t>
  </si>
  <si>
    <r>
      <t xml:space="preserve">1. </t>
    </r>
    <r>
      <rPr>
        <b/>
        <sz val="10"/>
        <rFont val="Calibri"/>
        <family val="2"/>
        <scheme val="minor"/>
      </rPr>
      <t>AREA DI COMPETENZA DEL PATTO TERRITORIALE</t>
    </r>
  </si>
  <si>
    <r>
      <t xml:space="preserve">2. </t>
    </r>
    <r>
      <rPr>
        <b/>
        <sz val="10"/>
        <rFont val="Calibri"/>
        <family val="2"/>
        <scheme val="minor"/>
      </rPr>
      <t>CLASSIFICAZIONE DEI COMUNI NELLE POLITICHE TERRITORIALI EUROPEE E NAZIONALI</t>
    </r>
  </si>
  <si>
    <r>
      <t xml:space="preserve">3. </t>
    </r>
    <r>
      <rPr>
        <b/>
        <sz val="10"/>
        <rFont val="Calibri"/>
        <family val="2"/>
        <scheme val="minor"/>
      </rPr>
      <t xml:space="preserve">DEMOGRAFIA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</si>
</sst>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_-* #,##0.00_-;\-* #,##0.00_-;_-* &quot;-&quot;??_-;_-@_-"/>
    <numFmt numFmtId="165" formatCode="#,##0.00_ ;\-#,##0.00\ "/>
    <numFmt numFmtId="166" formatCode="_-* #,##0_-;\-* #,##0_-;_-* &quot;-&quot;??_-;_-@_-"/>
    <numFmt numFmtId="167" formatCode="#,##0_ ;\-#,##0\ "/>
  </numFmts>
  <fonts count="49">
    <font>
      <sz val="11"/>
      <color theme="1"/>
      <name val="Calibri"/>
      <family val="2"/>
      <scheme val="minor"/>
    </font>
    <font>
      <b/>
      <sz val="11"/>
      <color theme="1"/>
      <name val="Calibri"/>
      <family val="2"/>
      <scheme val="minor"/>
    </font>
    <font>
      <sz val="10"/>
      <color theme="1"/>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8"/>
      <color theme="1"/>
      <name val="Calibri"/>
      <family val="2"/>
      <scheme val="minor"/>
    </font>
    <font>
      <sz val="9"/>
      <name val="Calibri"/>
      <family val="2"/>
      <scheme val="minor"/>
    </font>
    <font>
      <b/>
      <sz val="9"/>
      <color rgb="FFFF0000"/>
      <name val="Calibri"/>
      <family val="2"/>
      <scheme val="minor"/>
    </font>
    <font>
      <sz val="8"/>
      <name val="Arial"/>
      <family val="2"/>
    </font>
    <font>
      <i/>
      <sz val="9"/>
      <color theme="1"/>
      <name val="Calibri"/>
      <family val="2"/>
      <scheme val="minor"/>
    </font>
    <font>
      <b/>
      <sz val="10"/>
      <color theme="1"/>
      <name val="Calibri"/>
      <family val="2"/>
      <scheme val="minor"/>
    </font>
    <font>
      <sz val="9"/>
      <name val="Arial"/>
      <family val="2"/>
    </font>
    <font>
      <sz val="11"/>
      <color theme="9" tint="-0.249977111117893"/>
      <name val="Calibri"/>
      <family val="2"/>
      <scheme val="minor"/>
    </font>
    <font>
      <sz val="11"/>
      <name val="Calibri"/>
      <family val="2"/>
      <scheme val="minor"/>
    </font>
    <font>
      <b/>
      <sz val="8"/>
      <color theme="1"/>
      <name val="Calibri"/>
      <family val="2"/>
      <scheme val="minor"/>
    </font>
    <font>
      <u/>
      <sz val="11"/>
      <color theme="1"/>
      <name val="Calibri"/>
      <family val="2"/>
      <scheme val="minor"/>
    </font>
    <font>
      <b/>
      <sz val="10"/>
      <name val="Calibri"/>
      <family val="2"/>
      <scheme val="minor"/>
    </font>
    <font>
      <sz val="10"/>
      <name val="Calibri"/>
      <family val="2"/>
      <scheme val="minor"/>
    </font>
    <font>
      <sz val="11"/>
      <color theme="1"/>
      <name val="Calibri"/>
      <family val="2"/>
      <scheme val="minor"/>
    </font>
    <font>
      <sz val="8"/>
      <name val="Verdana"/>
      <family val="2"/>
    </font>
    <font>
      <b/>
      <sz val="9"/>
      <color indexed="10"/>
      <name val="Courier New"/>
      <family val="3"/>
    </font>
    <font>
      <b/>
      <sz val="8"/>
      <color indexed="9"/>
      <name val="Verdana"/>
      <family val="2"/>
    </font>
    <font>
      <sz val="8"/>
      <color indexed="9"/>
      <name val="Verdana"/>
      <family val="2"/>
    </font>
    <font>
      <b/>
      <sz val="8"/>
      <name val="Verdana"/>
      <family val="2"/>
    </font>
    <font>
      <vertAlign val="superscript"/>
      <sz val="10"/>
      <name val="Verdana"/>
      <family val="2"/>
    </font>
    <font>
      <b/>
      <sz val="9"/>
      <name val="Calibri"/>
      <family val="2"/>
      <scheme val="minor"/>
    </font>
    <font>
      <sz val="11"/>
      <color rgb="FFFF0000"/>
      <name val="Calibri"/>
      <family val="2"/>
      <scheme val="minor"/>
    </font>
    <font>
      <u/>
      <sz val="11"/>
      <color theme="10"/>
      <name val="Calibri"/>
      <family val="2"/>
      <scheme val="minor"/>
    </font>
    <font>
      <sz val="11"/>
      <color rgb="FF201F1E"/>
      <name val="Calibri"/>
      <family val="2"/>
      <scheme val="minor"/>
    </font>
    <font>
      <b/>
      <sz val="11"/>
      <color rgb="FF201F1E"/>
      <name val="Calibri"/>
      <family val="2"/>
      <scheme val="minor"/>
    </font>
    <font>
      <sz val="9"/>
      <color indexed="81"/>
      <name val="Tahoma"/>
      <family val="2"/>
    </font>
    <font>
      <b/>
      <sz val="8"/>
      <name val="Arial"/>
      <family val="2"/>
    </font>
    <font>
      <b/>
      <i/>
      <sz val="8"/>
      <name val="Arial"/>
      <family val="2"/>
    </font>
    <font>
      <b/>
      <sz val="10"/>
      <name val="Arial"/>
      <family val="2"/>
    </font>
    <font>
      <sz val="10"/>
      <name val="Arial"/>
      <family val="2"/>
    </font>
    <font>
      <b/>
      <sz val="12"/>
      <color theme="1"/>
      <name val="Calibri"/>
      <family val="2"/>
      <scheme val="minor"/>
    </font>
    <font>
      <sz val="8"/>
      <name val="Calibri"/>
      <family val="2"/>
      <scheme val="minor"/>
    </font>
    <font>
      <b/>
      <sz val="8"/>
      <name val="Calibri"/>
      <family val="2"/>
      <scheme val="minor"/>
    </font>
    <font>
      <sz val="12"/>
      <color theme="1"/>
      <name val="Calibri"/>
      <family val="2"/>
      <scheme val="minor"/>
    </font>
    <font>
      <b/>
      <sz val="11"/>
      <name val="Calibri"/>
      <family val="2"/>
      <scheme val="minor"/>
    </font>
    <font>
      <b/>
      <sz val="12"/>
      <name val="Calibri"/>
      <family val="2"/>
      <scheme val="minor"/>
    </font>
    <font>
      <b/>
      <sz val="12"/>
      <name val="Arial"/>
      <family val="2"/>
    </font>
    <font>
      <b/>
      <sz val="9"/>
      <name val="Arial"/>
      <family val="2"/>
    </font>
    <font>
      <i/>
      <sz val="9"/>
      <name val="Arial"/>
      <family val="2"/>
    </font>
    <font>
      <b/>
      <i/>
      <sz val="11"/>
      <name val="Calibri"/>
      <family val="2"/>
      <scheme val="minor"/>
    </font>
    <font>
      <b/>
      <i/>
      <sz val="11"/>
      <color theme="1"/>
      <name val="Calibri"/>
      <family val="2"/>
      <scheme val="minor"/>
    </font>
    <font>
      <sz val="20"/>
      <name val="Calibri Light"/>
      <family val="2"/>
    </font>
    <font>
      <sz val="10"/>
      <name val="+mj-lt"/>
    </font>
  </fonts>
  <fills count="19">
    <fill>
      <patternFill patternType="none"/>
    </fill>
    <fill>
      <patternFill patternType="gray125"/>
    </fill>
    <fill>
      <patternFill patternType="solid">
        <fgColor rgb="FFDAEEF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D9D9D9"/>
        <bgColor indexed="64"/>
      </patternFill>
    </fill>
    <fill>
      <patternFill patternType="solid">
        <fgColor rgb="FFC4D8ED"/>
        <bgColor indexed="64"/>
      </patternFill>
    </fill>
    <fill>
      <patternFill patternType="mediumGray">
        <fgColor rgb="FFC0C0C0"/>
        <bgColor rgb="FFFFFFFF"/>
      </patternFill>
    </fill>
    <fill>
      <patternFill patternType="solid">
        <fgColor rgb="FFF0F8FF"/>
        <bgColor indexed="64"/>
      </patternFill>
    </fill>
    <fill>
      <patternFill patternType="solid">
        <fgColor rgb="FF2973BD"/>
        <bgColor indexed="64"/>
      </patternFill>
    </fill>
    <fill>
      <patternFill patternType="solid">
        <fgColor rgb="FF00A1E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CCECFF"/>
        <bgColor indexed="64"/>
      </patternFill>
    </fill>
    <fill>
      <patternFill patternType="solid">
        <fgColor rgb="FF66FFFF"/>
        <bgColor indexed="64"/>
      </patternFill>
    </fill>
    <fill>
      <patternFill patternType="solid">
        <fgColor rgb="FF92D050"/>
        <bgColor indexed="64"/>
      </patternFill>
    </fill>
    <fill>
      <patternFill patternType="solid">
        <fgColor theme="4" tint="0.79998168889431442"/>
        <bgColor indexed="64"/>
      </patternFill>
    </fill>
    <fill>
      <patternFill patternType="solid">
        <fgColor theme="4" tint="0.399975585192419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style="thin">
        <color rgb="FFC0C0C0"/>
      </right>
      <top style="thin">
        <color rgb="FFC0C0C0"/>
      </top>
      <bottom style="thin">
        <color rgb="FFC0C0C0"/>
      </bottom>
      <diagonal/>
    </border>
    <border>
      <left/>
      <right/>
      <top style="thin">
        <color rgb="FFC0C0C0"/>
      </top>
      <bottom style="thin">
        <color rgb="FFC0C0C0"/>
      </bottom>
      <diagonal/>
    </border>
    <border>
      <left style="thin">
        <color rgb="FFC0C0C0"/>
      </left>
      <right style="thin">
        <color rgb="FFC0C0C0"/>
      </right>
      <top/>
      <bottom/>
      <diagonal/>
    </border>
    <border>
      <left style="thin">
        <color rgb="FFC0C0C0"/>
      </left>
      <right style="hair">
        <color rgb="FFFFFFCC"/>
      </right>
      <top style="thin">
        <color rgb="FFC0C0C0"/>
      </top>
      <bottom style="thin">
        <color rgb="FFC0C0C0"/>
      </bottom>
      <diagonal/>
    </border>
    <border>
      <left style="hair">
        <color rgb="FFFFFFCC"/>
      </left>
      <right style="thin">
        <color rgb="FFC0C0C0"/>
      </right>
      <top style="thin">
        <color rgb="FFC0C0C0"/>
      </top>
      <bottom style="thin">
        <color rgb="FFC0C0C0"/>
      </bottom>
      <diagonal/>
    </border>
    <border>
      <left style="thin">
        <color rgb="FFCAC9D9"/>
      </left>
      <right/>
      <top style="thin">
        <color rgb="FFCAC9D9"/>
      </top>
      <bottom style="thin">
        <color rgb="FFCAC9D9"/>
      </bottom>
      <diagonal/>
    </border>
    <border>
      <left style="thin">
        <color rgb="FFCACAD9"/>
      </left>
      <right style="thin">
        <color rgb="FFCACAD9"/>
      </right>
      <top style="thin">
        <color rgb="FFCACAD9"/>
      </top>
      <bottom style="thin">
        <color rgb="FFCACAD9"/>
      </bottom>
      <diagonal/>
    </border>
    <border>
      <left style="thin">
        <color rgb="FFCACAD9"/>
      </left>
      <right/>
      <top style="thin">
        <color rgb="FFCACAD9"/>
      </top>
      <bottom style="thin">
        <color rgb="FFCACAD9"/>
      </bottom>
      <diagonal/>
    </border>
    <border>
      <left/>
      <right/>
      <top style="thin">
        <color rgb="FFCACAD9"/>
      </top>
      <bottom style="thin">
        <color rgb="FFCACAD9"/>
      </bottom>
      <diagonal/>
    </border>
    <border>
      <left/>
      <right/>
      <top style="thin">
        <color rgb="FFCAC9D9"/>
      </top>
      <bottom style="thin">
        <color rgb="FFCAC9D9"/>
      </bottom>
      <diagonal/>
    </border>
  </borders>
  <cellStyleXfs count="3">
    <xf numFmtId="0" fontId="0" fillId="0" borderId="0"/>
    <xf numFmtId="164" fontId="19" fillId="0" borderId="0" applyFont="0" applyFill="0" applyBorder="0" applyAlignment="0" applyProtection="0"/>
    <xf numFmtId="0" fontId="28" fillId="0" borderId="0" applyNumberFormat="0" applyFill="0" applyBorder="0" applyAlignment="0" applyProtection="0"/>
  </cellStyleXfs>
  <cellXfs count="471">
    <xf numFmtId="0" fontId="0" fillId="0" borderId="0" xfId="0"/>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7"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0" xfId="0" applyFill="1"/>
    <xf numFmtId="0" fontId="3" fillId="0" borderId="1" xfId="0" applyFont="1" applyBorder="1" applyAlignment="1">
      <alignment horizontal="center" vertical="center" wrapText="1"/>
    </xf>
    <xf numFmtId="0" fontId="7" fillId="0" borderId="1" xfId="0" applyFont="1" applyFill="1" applyBorder="1" applyAlignment="1">
      <alignment horizontal="left" vertical="center" wrapText="1"/>
    </xf>
    <xf numFmtId="0" fontId="13" fillId="0" borderId="0" xfId="0" applyFont="1"/>
    <xf numFmtId="0" fontId="14" fillId="0" borderId="0" xfId="0" applyFont="1"/>
    <xf numFmtId="0" fontId="1" fillId="0" borderId="1" xfId="0" applyFont="1" applyBorder="1" applyAlignment="1">
      <alignment horizontal="center" vertical="center" wrapText="1"/>
    </xf>
    <xf numFmtId="0" fontId="2" fillId="0" borderId="0" xfId="0" applyFont="1" applyBorder="1"/>
    <xf numFmtId="0" fontId="5" fillId="0" borderId="0" xfId="0" applyFont="1" applyFill="1" applyBorder="1" applyAlignment="1">
      <alignment horizontal="left" vertical="center" wrapText="1"/>
    </xf>
    <xf numFmtId="0" fontId="15" fillId="0" borderId="1" xfId="0" applyFont="1" applyBorder="1" applyAlignment="1">
      <alignment horizontal="center" vertical="center" wrapText="1"/>
    </xf>
    <xf numFmtId="0" fontId="6" fillId="0" borderId="1" xfId="0" applyFont="1" applyBorder="1" applyAlignment="1">
      <alignment vertical="center" wrapText="1"/>
    </xf>
    <xf numFmtId="0" fontId="5" fillId="4" borderId="1" xfId="0" applyFont="1" applyFill="1" applyBorder="1" applyAlignment="1">
      <alignment horizontal="left" vertical="center" wrapText="1"/>
    </xf>
    <xf numFmtId="0" fontId="11" fillId="0" borderId="0" xfId="0" applyFont="1" applyFill="1" applyBorder="1" applyAlignment="1">
      <alignment vertical="center"/>
    </xf>
    <xf numFmtId="0" fontId="5" fillId="0" borderId="0" xfId="0" applyFont="1" applyFill="1" applyBorder="1" applyAlignment="1">
      <alignment horizontal="right" vertical="center" wrapText="1"/>
    </xf>
    <xf numFmtId="0" fontId="5" fillId="0" borderId="11" xfId="0" applyFont="1" applyBorder="1" applyAlignment="1">
      <alignment horizontal="left" vertical="center" wrapText="1"/>
    </xf>
    <xf numFmtId="0" fontId="13" fillId="0" borderId="0" xfId="0" applyFont="1" applyFill="1"/>
    <xf numFmtId="0" fontId="5" fillId="0" borderId="0" xfId="0" applyFont="1" applyFill="1" applyBorder="1" applyAlignment="1">
      <alignment horizontal="center" vertical="center" wrapText="1"/>
    </xf>
    <xf numFmtId="2" fontId="5" fillId="0" borderId="0" xfId="0" applyNumberFormat="1" applyFont="1" applyFill="1" applyBorder="1" applyAlignment="1">
      <alignment horizontal="right" vertical="center" wrapText="1"/>
    </xf>
    <xf numFmtId="2" fontId="7" fillId="0" borderId="0" xfId="0" applyNumberFormat="1" applyFont="1" applyFill="1" applyBorder="1" applyAlignment="1">
      <alignment horizontal="right" vertical="center" wrapText="1"/>
    </xf>
    <xf numFmtId="2" fontId="0" fillId="0" borderId="0" xfId="0" applyNumberFormat="1"/>
    <xf numFmtId="0" fontId="16" fillId="0" borderId="0" xfId="0" applyFont="1" applyFill="1" applyAlignment="1">
      <alignment vertical="center"/>
    </xf>
    <xf numFmtId="0" fontId="17" fillId="0" borderId="0" xfId="0" applyFont="1" applyFill="1" applyBorder="1" applyAlignment="1"/>
    <xf numFmtId="0" fontId="7" fillId="4" borderId="1" xfId="0" applyFont="1" applyFill="1" applyBorder="1" applyAlignment="1">
      <alignment horizontal="left" vertical="center" wrapText="1"/>
    </xf>
    <xf numFmtId="0" fontId="18" fillId="0" borderId="0" xfId="0" applyFont="1" applyAlignment="1">
      <alignment horizontal="center" vertical="center"/>
    </xf>
    <xf numFmtId="0" fontId="2" fillId="0" borderId="0" xfId="0" applyFont="1" applyAlignment="1">
      <alignment horizontal="center" vertical="center"/>
    </xf>
    <xf numFmtId="0" fontId="18" fillId="0" borderId="0" xfId="0" applyFont="1" applyAlignment="1">
      <alignment horizontal="left" vertical="center"/>
    </xf>
    <xf numFmtId="0" fontId="18"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7" fillId="0" borderId="1" xfId="0" applyFont="1" applyBorder="1" applyAlignment="1">
      <alignment horizontal="left" vertical="center"/>
    </xf>
    <xf numFmtId="164" fontId="7" fillId="0" borderId="1" xfId="1" applyFont="1" applyFill="1" applyBorder="1" applyAlignment="1" applyProtection="1">
      <alignment horizontal="right" vertical="center"/>
    </xf>
    <xf numFmtId="164" fontId="7" fillId="0" borderId="1" xfId="1" applyFont="1" applyFill="1" applyBorder="1" applyAlignment="1">
      <alignment horizontal="right" vertical="center"/>
    </xf>
    <xf numFmtId="164" fontId="5" fillId="0" borderId="1" xfId="1" applyFont="1" applyBorder="1" applyAlignment="1">
      <alignment horizontal="right" vertical="center" wrapText="1"/>
    </xf>
    <xf numFmtId="164" fontId="7" fillId="0" borderId="1" xfId="1" applyFont="1" applyBorder="1" applyAlignment="1">
      <alignment horizontal="right" vertical="center" wrapText="1"/>
    </xf>
    <xf numFmtId="164" fontId="5" fillId="4" borderId="1" xfId="1" applyFont="1" applyFill="1" applyBorder="1" applyAlignment="1">
      <alignment horizontal="right" vertical="center" wrapText="1"/>
    </xf>
    <xf numFmtId="0" fontId="7" fillId="0" borderId="1" xfId="0" applyFont="1" applyBorder="1" applyAlignment="1">
      <alignment horizontal="center" vertical="center" wrapText="1"/>
    </xf>
    <xf numFmtId="164" fontId="5" fillId="0" borderId="1" xfId="1" applyFont="1" applyBorder="1"/>
    <xf numFmtId="164" fontId="5" fillId="0" borderId="1" xfId="1" applyFont="1" applyFill="1" applyBorder="1" applyAlignment="1">
      <alignment horizontal="right" vertical="center" wrapText="1"/>
    </xf>
    <xf numFmtId="0" fontId="20" fillId="6" borderId="18" xfId="0" applyFont="1" applyFill="1" applyBorder="1" applyAlignment="1">
      <alignment vertical="top" wrapText="1"/>
    </xf>
    <xf numFmtId="0" fontId="21" fillId="7" borderId="18" xfId="0" applyFont="1" applyFill="1" applyBorder="1" applyAlignment="1">
      <alignment horizontal="center"/>
    </xf>
    <xf numFmtId="0" fontId="5" fillId="0" borderId="0" xfId="0" applyFont="1" applyFill="1" applyBorder="1" applyAlignment="1">
      <alignment vertical="center" wrapText="1"/>
    </xf>
    <xf numFmtId="0" fontId="5" fillId="0" borderId="1" xfId="0" applyFont="1" applyBorder="1" applyAlignment="1">
      <alignment vertical="center" wrapText="1"/>
    </xf>
    <xf numFmtId="4" fontId="5" fillId="0" borderId="11" xfId="0" applyNumberFormat="1" applyFont="1" applyBorder="1" applyAlignment="1">
      <alignment horizontal="right" vertical="center" wrapText="1"/>
    </xf>
    <xf numFmtId="4" fontId="5" fillId="0" borderId="1" xfId="0" applyNumberFormat="1" applyFont="1" applyBorder="1" applyAlignment="1">
      <alignment horizontal="right" vertical="center" wrapText="1"/>
    </xf>
    <xf numFmtId="4" fontId="7" fillId="0" borderId="1" xfId="0" applyNumberFormat="1" applyFont="1" applyBorder="1" applyAlignment="1">
      <alignment horizontal="right" vertical="center" wrapText="1"/>
    </xf>
    <xf numFmtId="4" fontId="5" fillId="4" borderId="1" xfId="0" applyNumberFormat="1" applyFont="1" applyFill="1" applyBorder="1" applyAlignment="1">
      <alignment horizontal="right" vertical="center" wrapText="1"/>
    </xf>
    <xf numFmtId="4" fontId="5" fillId="0" borderId="1" xfId="0" applyNumberFormat="1" applyFont="1" applyFill="1" applyBorder="1" applyAlignment="1">
      <alignment horizontal="right" vertical="center" wrapText="1"/>
    </xf>
    <xf numFmtId="4" fontId="5" fillId="5" borderId="1" xfId="0" applyNumberFormat="1" applyFont="1" applyFill="1" applyBorder="1" applyAlignment="1">
      <alignment horizontal="right" vertical="center" wrapText="1"/>
    </xf>
    <xf numFmtId="0" fontId="5" fillId="11" borderId="1" xfId="0" applyFont="1" applyFill="1" applyBorder="1" applyAlignment="1">
      <alignment horizontal="center" vertical="center" wrapText="1"/>
    </xf>
    <xf numFmtId="165" fontId="5" fillId="0" borderId="1" xfId="1" applyNumberFormat="1" applyFont="1" applyBorder="1" applyAlignment="1">
      <alignment horizontal="right" vertical="center" wrapText="1"/>
    </xf>
    <xf numFmtId="165" fontId="7" fillId="0" borderId="1" xfId="1" applyNumberFormat="1" applyFont="1" applyBorder="1" applyAlignment="1">
      <alignment horizontal="right" vertical="center" wrapText="1"/>
    </xf>
    <xf numFmtId="165" fontId="5" fillId="4" borderId="1" xfId="1" applyNumberFormat="1" applyFont="1" applyFill="1" applyBorder="1" applyAlignment="1">
      <alignment horizontal="right" vertical="center" wrapText="1"/>
    </xf>
    <xf numFmtId="4" fontId="8" fillId="2" borderId="0" xfId="0" applyNumberFormat="1" applyFont="1" applyFill="1" applyBorder="1" applyAlignment="1">
      <alignment horizontal="left" vertical="center" wrapText="1"/>
    </xf>
    <xf numFmtId="4" fontId="5" fillId="4" borderId="0" xfId="1" applyNumberFormat="1" applyFont="1" applyFill="1" applyBorder="1" applyAlignment="1">
      <alignment vertical="center" wrapText="1"/>
    </xf>
    <xf numFmtId="4" fontId="3" fillId="4" borderId="0" xfId="1" applyNumberFormat="1" applyFont="1" applyFill="1" applyBorder="1" applyAlignment="1">
      <alignment vertical="center" wrapText="1"/>
    </xf>
    <xf numFmtId="4" fontId="9" fillId="0" borderId="0" xfId="1" applyNumberFormat="1" applyFont="1" applyFill="1" applyBorder="1" applyAlignment="1">
      <alignment vertical="center"/>
    </xf>
    <xf numFmtId="4" fontId="7" fillId="0" borderId="0" xfId="1" applyNumberFormat="1" applyFont="1" applyBorder="1" applyAlignment="1">
      <alignment vertical="center" wrapText="1"/>
    </xf>
    <xf numFmtId="4" fontId="7" fillId="0" borderId="0" xfId="1" applyNumberFormat="1" applyFont="1" applyFill="1" applyBorder="1" applyAlignment="1">
      <alignment vertical="center"/>
    </xf>
    <xf numFmtId="4" fontId="7" fillId="0" borderId="0" xfId="1" applyNumberFormat="1" applyFont="1" applyFill="1" applyBorder="1" applyAlignment="1">
      <alignment vertical="center" wrapText="1"/>
    </xf>
    <xf numFmtId="4" fontId="7" fillId="0" borderId="0" xfId="1" applyNumberFormat="1" applyFont="1" applyBorder="1" applyAlignment="1"/>
    <xf numFmtId="4" fontId="5" fillId="0" borderId="11" xfId="0" applyNumberFormat="1" applyFont="1" applyBorder="1" applyAlignment="1">
      <alignment horizontal="left" vertical="center" wrapText="1"/>
    </xf>
    <xf numFmtId="4" fontId="5" fillId="0" borderId="1" xfId="0" applyNumberFormat="1" applyFont="1" applyBorder="1" applyAlignment="1">
      <alignment horizontal="left" vertical="center" wrapText="1"/>
    </xf>
    <xf numFmtId="4" fontId="7" fillId="0" borderId="1" xfId="0" applyNumberFormat="1" applyFont="1" applyBorder="1" applyAlignment="1">
      <alignment horizontal="left" vertical="center" wrapText="1"/>
    </xf>
    <xf numFmtId="4" fontId="5" fillId="4" borderId="1" xfId="0" applyNumberFormat="1" applyFont="1" applyFill="1" applyBorder="1" applyAlignment="1">
      <alignment horizontal="left" vertical="center" wrapText="1"/>
    </xf>
    <xf numFmtId="0" fontId="3" fillId="0" borderId="1" xfId="0" applyFont="1" applyBorder="1" applyAlignment="1">
      <alignment horizontal="center" vertical="center"/>
    </xf>
    <xf numFmtId="0" fontId="5" fillId="0" borderId="4" xfId="0" applyFont="1" applyBorder="1" applyAlignment="1">
      <alignment vertical="center" wrapText="1"/>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Fill="1" applyBorder="1" applyAlignment="1">
      <alignment vertical="center"/>
    </xf>
    <xf numFmtId="0" fontId="7" fillId="0" borderId="1" xfId="0" applyFont="1" applyBorder="1" applyAlignment="1">
      <alignment vertical="center" wrapText="1"/>
    </xf>
    <xf numFmtId="0" fontId="7" fillId="0" borderId="0" xfId="0" applyFont="1" applyBorder="1" applyAlignment="1">
      <alignment horizontal="left" vertical="center"/>
    </xf>
    <xf numFmtId="0" fontId="7" fillId="0" borderId="0" xfId="0" applyFont="1" applyBorder="1" applyAlignment="1">
      <alignment horizontal="left" vertical="center" wrapText="1"/>
    </xf>
    <xf numFmtId="166" fontId="23" fillId="10" borderId="18" xfId="1" applyNumberFormat="1" applyFont="1" applyFill="1" applyBorder="1" applyAlignment="1">
      <alignment horizontal="center" vertical="top" wrapText="1"/>
    </xf>
    <xf numFmtId="166" fontId="9" fillId="8" borderId="18" xfId="1" applyNumberFormat="1" applyFont="1" applyFill="1" applyBorder="1" applyAlignment="1">
      <alignment horizontal="right"/>
    </xf>
    <xf numFmtId="166" fontId="9" fillId="0" borderId="18" xfId="1" applyNumberFormat="1" applyFont="1" applyBorder="1" applyAlignment="1">
      <alignment horizontal="right"/>
    </xf>
    <xf numFmtId="4" fontId="7" fillId="0" borderId="1" xfId="0" applyNumberFormat="1" applyFont="1" applyBorder="1" applyAlignment="1">
      <alignment horizontal="right" vertical="center"/>
    </xf>
    <xf numFmtId="4" fontId="6" fillId="0" borderId="0" xfId="0" applyNumberFormat="1" applyFont="1" applyFill="1" applyBorder="1" applyAlignment="1">
      <alignment vertical="center" wrapText="1"/>
    </xf>
    <xf numFmtId="166" fontId="25" fillId="0" borderId="23" xfId="1" applyNumberFormat="1" applyFont="1" applyBorder="1" applyAlignment="1">
      <alignment horizontal="left" wrapText="1"/>
    </xf>
    <xf numFmtId="166" fontId="9" fillId="0" borderId="24" xfId="1" applyNumberFormat="1" applyFont="1" applyBorder="1" applyAlignment="1">
      <alignment horizontal="right"/>
    </xf>
    <xf numFmtId="166" fontId="0" fillId="0" borderId="0" xfId="0" applyNumberFormat="1"/>
    <xf numFmtId="166" fontId="9" fillId="8" borderId="22" xfId="1" applyNumberFormat="1" applyFont="1" applyFill="1" applyBorder="1" applyAlignment="1">
      <alignment horizontal="right"/>
    </xf>
    <xf numFmtId="4" fontId="18" fillId="0" borderId="0" xfId="0" applyNumberFormat="1" applyFont="1" applyAlignment="1">
      <alignment horizontal="right" vertical="center"/>
    </xf>
    <xf numFmtId="4" fontId="2" fillId="0" borderId="0" xfId="0" applyNumberFormat="1" applyFont="1" applyAlignment="1">
      <alignment horizontal="right" vertical="center"/>
    </xf>
    <xf numFmtId="0" fontId="11" fillId="0" borderId="0" xfId="0" applyFont="1" applyFill="1" applyAlignment="1">
      <alignment horizontal="center" vertical="center"/>
    </xf>
    <xf numFmtId="0" fontId="5" fillId="0" borderId="4" xfId="0" applyFont="1" applyBorder="1" applyAlignment="1">
      <alignment vertical="center"/>
    </xf>
    <xf numFmtId="0" fontId="5" fillId="0" borderId="0" xfId="0" applyFont="1" applyBorder="1" applyAlignment="1">
      <alignment horizontal="left" vertical="center"/>
    </xf>
    <xf numFmtId="0" fontId="5" fillId="0" borderId="0" xfId="0" applyFont="1" applyBorder="1" applyAlignment="1">
      <alignment vertical="center"/>
    </xf>
    <xf numFmtId="0" fontId="5" fillId="0" borderId="0" xfId="0" applyFont="1" applyBorder="1" applyAlignment="1">
      <alignment horizontal="center" vertical="center"/>
    </xf>
    <xf numFmtId="0" fontId="3" fillId="0" borderId="0" xfId="0" applyFont="1" applyBorder="1" applyAlignment="1">
      <alignment vertical="center"/>
    </xf>
    <xf numFmtId="0" fontId="7" fillId="0" borderId="1" xfId="0" applyFont="1" applyBorder="1" applyAlignment="1">
      <alignment vertical="center"/>
    </xf>
    <xf numFmtId="0" fontId="5" fillId="0" borderId="1" xfId="0" applyFont="1" applyBorder="1" applyAlignment="1">
      <alignment vertical="center"/>
    </xf>
    <xf numFmtId="4" fontId="5" fillId="0" borderId="1" xfId="0" applyNumberFormat="1" applyFont="1" applyBorder="1" applyAlignment="1">
      <alignment vertical="center"/>
    </xf>
    <xf numFmtId="3" fontId="7" fillId="0" borderId="1" xfId="1" applyNumberFormat="1" applyFont="1" applyFill="1" applyBorder="1" applyAlignment="1">
      <alignment horizontal="right" vertical="center"/>
    </xf>
    <xf numFmtId="3" fontId="5" fillId="4" borderId="1" xfId="1" applyNumberFormat="1" applyFont="1" applyFill="1" applyBorder="1" applyAlignment="1">
      <alignment horizontal="right" vertical="center" wrapText="1"/>
    </xf>
    <xf numFmtId="167" fontId="7" fillId="0" borderId="1" xfId="1" applyNumberFormat="1" applyFont="1" applyFill="1" applyBorder="1" applyAlignment="1">
      <alignment horizontal="right" vertical="center"/>
    </xf>
    <xf numFmtId="167" fontId="5" fillId="4" borderId="1" xfId="1" applyNumberFormat="1" applyFont="1" applyFill="1" applyBorder="1" applyAlignment="1">
      <alignment horizontal="right" vertical="center" wrapText="1"/>
    </xf>
    <xf numFmtId="0" fontId="26" fillId="2" borderId="1" xfId="0" applyFont="1" applyFill="1" applyBorder="1" applyAlignment="1">
      <alignment horizontal="left" vertical="center" wrapText="1"/>
    </xf>
    <xf numFmtId="164" fontId="26" fillId="2" borderId="1" xfId="1" applyFont="1" applyFill="1" applyBorder="1" applyAlignment="1">
      <alignment horizontal="right" vertical="center"/>
    </xf>
    <xf numFmtId="165" fontId="26" fillId="2" borderId="1" xfId="1" applyNumberFormat="1" applyFont="1" applyFill="1" applyBorder="1" applyAlignment="1">
      <alignment horizontal="right" vertical="center" wrapText="1"/>
    </xf>
    <xf numFmtId="0" fontId="2" fillId="0" borderId="0" xfId="0" applyFont="1" applyFill="1" applyBorder="1" applyAlignment="1"/>
    <xf numFmtId="0" fontId="11" fillId="0" borderId="0" xfId="0" applyFont="1" applyFill="1" applyBorder="1" applyAlignment="1"/>
    <xf numFmtId="165" fontId="7" fillId="0" borderId="1" xfId="1" applyNumberFormat="1" applyFont="1" applyBorder="1" applyAlignment="1">
      <alignment horizontal="right"/>
    </xf>
    <xf numFmtId="165" fontId="7" fillId="0" borderId="1" xfId="1" applyNumberFormat="1" applyFont="1" applyBorder="1" applyAlignment="1">
      <alignment vertical="center"/>
    </xf>
    <xf numFmtId="164" fontId="7" fillId="0" borderId="1" xfId="1" applyFont="1" applyFill="1" applyBorder="1" applyAlignment="1">
      <alignment horizontal="right" vertical="center" wrapText="1"/>
    </xf>
    <xf numFmtId="164" fontId="26" fillId="2" borderId="1" xfId="1" applyFont="1" applyFill="1" applyBorder="1" applyAlignment="1">
      <alignment horizontal="right" vertical="center" wrapText="1"/>
    </xf>
    <xf numFmtId="164" fontId="5" fillId="0" borderId="1" xfId="1" applyFont="1" applyFill="1" applyBorder="1" applyAlignment="1">
      <alignment horizontal="left" vertical="center" wrapText="1"/>
    </xf>
    <xf numFmtId="164" fontId="7" fillId="0" borderId="1" xfId="1" applyFont="1" applyFill="1" applyBorder="1" applyAlignment="1">
      <alignment horizontal="left" vertical="center" wrapText="1"/>
    </xf>
    <xf numFmtId="164" fontId="26" fillId="2" borderId="1" xfId="1" applyFont="1" applyFill="1" applyBorder="1" applyAlignment="1">
      <alignment horizontal="left" vertical="center" wrapText="1"/>
    </xf>
    <xf numFmtId="164" fontId="5" fillId="4" borderId="1" xfId="1" applyFont="1" applyFill="1" applyBorder="1" applyAlignment="1">
      <alignment horizontal="left" vertical="center" wrapText="1"/>
    </xf>
    <xf numFmtId="0" fontId="2" fillId="0" borderId="0" xfId="0" applyFont="1" applyFill="1" applyBorder="1" applyAlignment="1">
      <alignment vertical="center"/>
    </xf>
    <xf numFmtId="0" fontId="26" fillId="3" borderId="1" xfId="0" applyFont="1" applyFill="1" applyBorder="1" applyAlignment="1">
      <alignment horizontal="left" vertical="center" wrapText="1"/>
    </xf>
    <xf numFmtId="4" fontId="26" fillId="3" borderId="1" xfId="0" applyNumberFormat="1" applyFont="1" applyFill="1" applyBorder="1" applyAlignment="1">
      <alignment horizontal="right" vertical="center" wrapText="1"/>
    </xf>
    <xf numFmtId="2" fontId="26" fillId="0" borderId="0" xfId="0" applyNumberFormat="1" applyFont="1" applyFill="1" applyBorder="1" applyAlignment="1">
      <alignment horizontal="right" vertical="center" wrapText="1"/>
    </xf>
    <xf numFmtId="4" fontId="7" fillId="4" borderId="1" xfId="0" applyNumberFormat="1" applyFont="1" applyFill="1" applyBorder="1" applyAlignment="1">
      <alignment horizontal="right" vertical="center" wrapText="1"/>
    </xf>
    <xf numFmtId="0" fontId="7" fillId="0" borderId="0" xfId="0" applyFont="1" applyFill="1" applyBorder="1" applyAlignment="1">
      <alignment horizontal="right" vertical="center" wrapText="1"/>
    </xf>
    <xf numFmtId="4" fontId="7" fillId="0" borderId="1" xfId="0" applyNumberFormat="1" applyFont="1" applyFill="1" applyBorder="1" applyAlignment="1">
      <alignment horizontal="right" vertical="center" wrapText="1"/>
    </xf>
    <xf numFmtId="4" fontId="7" fillId="0" borderId="1" xfId="0" applyNumberFormat="1" applyFont="1" applyFill="1" applyBorder="1" applyAlignment="1">
      <alignment horizontal="right" vertical="center"/>
    </xf>
    <xf numFmtId="4" fontId="26" fillId="2" borderId="1" xfId="0" applyNumberFormat="1" applyFont="1" applyFill="1" applyBorder="1" applyAlignment="1">
      <alignment horizontal="right" vertical="center" wrapText="1"/>
    </xf>
    <xf numFmtId="4" fontId="26" fillId="3" borderId="1" xfId="0" applyNumberFormat="1" applyFont="1" applyFill="1" applyBorder="1" applyAlignment="1">
      <alignment horizontal="left" vertical="center" wrapText="1"/>
    </xf>
    <xf numFmtId="4" fontId="7" fillId="0" borderId="11" xfId="0" applyNumberFormat="1" applyFont="1" applyBorder="1" applyAlignment="1">
      <alignment horizontal="left" vertical="center" wrapText="1"/>
    </xf>
    <xf numFmtId="0" fontId="7" fillId="0" borderId="11" xfId="0" applyFont="1" applyBorder="1" applyAlignment="1">
      <alignment horizontal="left" vertical="center" wrapText="1"/>
    </xf>
    <xf numFmtId="4" fontId="7" fillId="0" borderId="11" xfId="0" applyNumberFormat="1" applyFont="1" applyBorder="1" applyAlignment="1">
      <alignment horizontal="right" vertical="center" wrapText="1"/>
    </xf>
    <xf numFmtId="0" fontId="7" fillId="0" borderId="0" xfId="0" applyFont="1" applyFill="1" applyBorder="1" applyAlignment="1">
      <alignment vertical="center" wrapText="1"/>
    </xf>
    <xf numFmtId="0" fontId="0" fillId="0" borderId="0" xfId="0" applyFill="1"/>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0" fontId="0" fillId="0" borderId="0" xfId="0" applyFill="1"/>
    <xf numFmtId="0" fontId="3" fillId="13" borderId="1"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37" fillId="0" borderId="3"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10" xfId="0" applyFont="1" applyFill="1" applyBorder="1" applyAlignment="1">
      <alignment horizontal="center" vertical="center" wrapText="1"/>
    </xf>
    <xf numFmtId="0" fontId="37" fillId="0" borderId="11" xfId="0" applyFont="1" applyBorder="1" applyAlignment="1">
      <alignment horizontal="center" vertical="center" wrapText="1"/>
    </xf>
    <xf numFmtId="0" fontId="14" fillId="0" borderId="1" xfId="0" applyFont="1" applyBorder="1" applyAlignment="1">
      <alignment vertical="center" wrapText="1"/>
    </xf>
    <xf numFmtId="0" fontId="7" fillId="0" borderId="11" xfId="0" applyFont="1" applyBorder="1" applyAlignment="1">
      <alignment horizontal="center" vertical="center" wrapText="1"/>
    </xf>
    <xf numFmtId="0" fontId="37" fillId="0" borderId="1" xfId="0" applyFont="1" applyFill="1" applyBorder="1" applyAlignment="1">
      <alignment horizontal="center" vertical="center" wrapText="1"/>
    </xf>
    <xf numFmtId="0" fontId="7" fillId="0" borderId="1" xfId="0" quotePrefix="1" applyFont="1" applyFill="1" applyBorder="1" applyAlignment="1">
      <alignment horizontal="left" vertical="center" wrapText="1"/>
    </xf>
    <xf numFmtId="0" fontId="37" fillId="0" borderId="1" xfId="0" applyFont="1" applyBorder="1" applyAlignment="1">
      <alignment horizontal="center" vertical="center" wrapText="1"/>
    </xf>
    <xf numFmtId="0" fontId="5" fillId="13"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167" fontId="26" fillId="2" borderId="1" xfId="1" applyNumberFormat="1" applyFont="1" applyFill="1" applyBorder="1" applyAlignment="1">
      <alignment horizontal="right" vertical="center" wrapText="1"/>
    </xf>
    <xf numFmtId="0" fontId="6" fillId="0" borderId="1" xfId="0" applyFont="1" applyBorder="1" applyAlignment="1">
      <alignment horizontal="right" vertical="center" wrapText="1"/>
    </xf>
    <xf numFmtId="0" fontId="0" fillId="0" borderId="0" xfId="0" applyFont="1"/>
    <xf numFmtId="0" fontId="11" fillId="13" borderId="1" xfId="0" applyFont="1" applyFill="1" applyBorder="1" applyAlignment="1">
      <alignment horizontal="center" vertical="center" wrapText="1"/>
    </xf>
    <xf numFmtId="164" fontId="7" fillId="0" borderId="1" xfId="1" applyFont="1" applyBorder="1"/>
    <xf numFmtId="4" fontId="3" fillId="4" borderId="14" xfId="1" applyNumberFormat="1" applyFont="1" applyFill="1" applyBorder="1" applyAlignment="1">
      <alignment vertical="center" wrapText="1"/>
    </xf>
    <xf numFmtId="4" fontId="5" fillId="4" borderId="14" xfId="1" applyNumberFormat="1" applyFont="1" applyFill="1" applyBorder="1" applyAlignment="1">
      <alignment vertical="center" wrapText="1"/>
    </xf>
    <xf numFmtId="4" fontId="7" fillId="0" borderId="10" xfId="1" applyNumberFormat="1" applyFont="1" applyBorder="1" applyAlignment="1">
      <alignment vertical="center" wrapText="1"/>
    </xf>
    <xf numFmtId="4" fontId="7" fillId="0" borderId="12" xfId="1" applyNumberFormat="1" applyFont="1" applyBorder="1" applyAlignment="1">
      <alignment vertical="center" wrapText="1"/>
    </xf>
    <xf numFmtId="0" fontId="5" fillId="0" borderId="1" xfId="0" applyFont="1" applyBorder="1"/>
    <xf numFmtId="0" fontId="7" fillId="12" borderId="1" xfId="0" applyFont="1" applyFill="1" applyBorder="1" applyAlignment="1">
      <alignment horizontal="right"/>
    </xf>
    <xf numFmtId="0" fontId="7" fillId="4" borderId="1" xfId="0" applyFont="1" applyFill="1" applyBorder="1" applyAlignment="1">
      <alignment horizontal="right"/>
    </xf>
    <xf numFmtId="0" fontId="26" fillId="13" borderId="1" xfId="0" applyFont="1" applyFill="1" applyBorder="1" applyAlignment="1">
      <alignment horizontal="center" vertical="top" wrapText="1"/>
    </xf>
    <xf numFmtId="0" fontId="26" fillId="12" borderId="1" xfId="0" applyFont="1" applyFill="1" applyBorder="1" applyAlignment="1">
      <alignment horizontal="center" vertical="top" wrapText="1"/>
    </xf>
    <xf numFmtId="0" fontId="27" fillId="0" borderId="0" xfId="0" applyFont="1" applyFill="1"/>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2" fontId="7" fillId="0" borderId="1" xfId="0" applyNumberFormat="1" applyFont="1" applyFill="1" applyBorder="1" applyAlignment="1">
      <alignment vertical="center" wrapText="1"/>
    </xf>
    <xf numFmtId="2" fontId="26" fillId="3" borderId="1" xfId="0" applyNumberFormat="1" applyFont="1" applyFill="1" applyBorder="1" applyAlignment="1">
      <alignment vertical="center" wrapText="1"/>
    </xf>
    <xf numFmtId="2" fontId="7" fillId="4" borderId="1" xfId="0" applyNumberFormat="1" applyFont="1" applyFill="1" applyBorder="1" applyAlignment="1">
      <alignment vertical="center" wrapText="1"/>
    </xf>
    <xf numFmtId="2" fontId="7" fillId="0" borderId="1" xfId="0" applyNumberFormat="1" applyFont="1" applyBorder="1" applyAlignment="1">
      <alignment vertical="center" wrapText="1"/>
    </xf>
    <xf numFmtId="164" fontId="7" fillId="0" borderId="4" xfId="1" applyFont="1" applyFill="1" applyBorder="1" applyAlignment="1">
      <alignment vertical="center" wrapText="1"/>
    </xf>
    <xf numFmtId="164" fontId="26" fillId="3" borderId="5" xfId="1" applyFont="1" applyFill="1" applyBorder="1" applyAlignment="1">
      <alignment vertical="center" wrapText="1"/>
    </xf>
    <xf numFmtId="164" fontId="7" fillId="4" borderId="1" xfId="1" applyFont="1" applyFill="1" applyBorder="1" applyAlignment="1">
      <alignment horizontal="right" vertical="center" wrapText="1"/>
    </xf>
    <xf numFmtId="164" fontId="7" fillId="4" borderId="5" xfId="1" applyFont="1" applyFill="1" applyBorder="1" applyAlignment="1">
      <alignment vertical="center" wrapText="1"/>
    </xf>
    <xf numFmtId="0" fontId="15" fillId="13" borderId="1" xfId="0" applyFont="1" applyFill="1" applyBorder="1" applyAlignment="1">
      <alignment horizontal="center" vertical="center" wrapText="1"/>
    </xf>
    <xf numFmtId="0" fontId="39" fillId="0" borderId="0" xfId="0" applyFont="1"/>
    <xf numFmtId="4" fontId="15" fillId="13" borderId="1" xfId="0" applyNumberFormat="1" applyFont="1" applyFill="1" applyBorder="1" applyAlignment="1">
      <alignment horizontal="center" vertical="center" wrapText="1"/>
    </xf>
    <xf numFmtId="4" fontId="3" fillId="13" borderId="1" xfId="0" applyNumberFormat="1" applyFont="1" applyFill="1" applyBorder="1" applyAlignment="1">
      <alignment horizontal="center" vertical="center" wrapText="1"/>
    </xf>
    <xf numFmtId="0" fontId="11" fillId="0" borderId="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5" xfId="0" applyFont="1" applyFill="1" applyBorder="1" applyAlignment="1">
      <alignment horizontal="center" vertical="center"/>
    </xf>
    <xf numFmtId="4" fontId="5" fillId="0" borderId="0" xfId="0" applyNumberFormat="1" applyFont="1" applyFill="1" applyBorder="1" applyAlignment="1">
      <alignment horizontal="left" vertical="center" wrapText="1"/>
    </xf>
    <xf numFmtId="4" fontId="5" fillId="0" borderId="0" xfId="0" applyNumberFormat="1" applyFont="1" applyFill="1" applyBorder="1" applyAlignment="1">
      <alignment horizontal="right" vertical="center" wrapText="1"/>
    </xf>
    <xf numFmtId="2" fontId="0" fillId="0" borderId="0" xfId="0" applyNumberFormat="1" applyFont="1"/>
    <xf numFmtId="0" fontId="0" fillId="0" borderId="0" xfId="0" applyFont="1" applyFill="1" applyBorder="1"/>
    <xf numFmtId="0" fontId="0" fillId="0" borderId="0" xfId="0" applyFont="1" applyFill="1"/>
    <xf numFmtId="0" fontId="18" fillId="12" borderId="0" xfId="0" applyFont="1" applyFill="1"/>
    <xf numFmtId="0" fontId="37" fillId="0" borderId="0" xfId="0" applyFont="1" applyFill="1"/>
    <xf numFmtId="0" fontId="18" fillId="0" borderId="0" xfId="0" applyFont="1" applyFill="1" applyAlignment="1">
      <alignment horizontal="center" vertical="center"/>
    </xf>
    <xf numFmtId="0" fontId="37" fillId="0" borderId="0" xfId="0" applyFont="1" applyFill="1" applyAlignment="1">
      <alignment horizontal="center" vertical="center"/>
    </xf>
    <xf numFmtId="0" fontId="17" fillId="0" borderId="0" xfId="0" applyFont="1" applyFill="1" applyAlignment="1">
      <alignment horizontal="center" vertical="center"/>
    </xf>
    <xf numFmtId="0" fontId="18" fillId="0" borderId="0" xfId="0" applyFont="1" applyFill="1"/>
    <xf numFmtId="0" fontId="38" fillId="13" borderId="1" xfId="0" applyFont="1" applyFill="1" applyBorder="1" applyAlignment="1">
      <alignment horizontal="center" vertical="center" wrapText="1"/>
    </xf>
    <xf numFmtId="0" fontId="26" fillId="13" borderId="1" xfId="0" applyFont="1" applyFill="1" applyBorder="1" applyAlignment="1">
      <alignment vertical="center"/>
    </xf>
    <xf numFmtId="0" fontId="26" fillId="13" borderId="1" xfId="0" applyFont="1" applyFill="1" applyBorder="1" applyAlignment="1">
      <alignment horizontal="center" vertical="center" wrapText="1"/>
    </xf>
    <xf numFmtId="166" fontId="7" fillId="0" borderId="1" xfId="1" applyNumberFormat="1" applyFont="1" applyFill="1" applyBorder="1" applyAlignment="1">
      <alignment horizontal="right"/>
    </xf>
    <xf numFmtId="0" fontId="26" fillId="4" borderId="1" xfId="0" applyFont="1" applyFill="1" applyBorder="1" applyAlignment="1">
      <alignment horizontal="center" vertical="top" wrapText="1"/>
    </xf>
    <xf numFmtId="166" fontId="7" fillId="12" borderId="1" xfId="1" applyNumberFormat="1" applyFont="1" applyFill="1" applyBorder="1" applyAlignment="1">
      <alignment horizontal="right"/>
    </xf>
    <xf numFmtId="0" fontId="26" fillId="3" borderId="1" xfId="0" applyFont="1" applyFill="1" applyBorder="1" applyAlignment="1">
      <alignment vertical="top" wrapText="1"/>
    </xf>
    <xf numFmtId="166" fontId="26" fillId="3" borderId="1" xfId="1" applyNumberFormat="1" applyFont="1" applyFill="1" applyBorder="1" applyAlignment="1">
      <alignment horizontal="right"/>
    </xf>
    <xf numFmtId="0" fontId="7" fillId="13" borderId="1" xfId="0" applyFont="1" applyFill="1" applyBorder="1" applyAlignment="1">
      <alignment vertical="top" wrapText="1"/>
    </xf>
    <xf numFmtId="166" fontId="7" fillId="13" borderId="1" xfId="1" applyNumberFormat="1" applyFont="1" applyFill="1" applyBorder="1" applyAlignment="1">
      <alignment horizontal="right"/>
    </xf>
    <xf numFmtId="0" fontId="26" fillId="13" borderId="1" xfId="0" applyFont="1" applyFill="1" applyBorder="1" applyAlignment="1">
      <alignment horizontal="center" vertical="center"/>
    </xf>
    <xf numFmtId="0" fontId="7" fillId="4" borderId="1" xfId="0" applyFont="1" applyFill="1" applyBorder="1" applyAlignment="1">
      <alignment vertical="top" wrapText="1"/>
    </xf>
    <xf numFmtId="166" fontId="7" fillId="4" borderId="1" xfId="1" applyNumberFormat="1" applyFont="1" applyFill="1" applyBorder="1" applyAlignment="1">
      <alignment horizontal="right"/>
    </xf>
    <xf numFmtId="164" fontId="37" fillId="0" borderId="1" xfId="1" applyFont="1" applyFill="1" applyBorder="1" applyAlignment="1">
      <alignment horizontal="center" vertical="center"/>
    </xf>
    <xf numFmtId="0" fontId="38" fillId="3" borderId="1" xfId="0" applyFont="1" applyFill="1" applyBorder="1" applyAlignment="1">
      <alignment horizontal="left" vertical="center" wrapText="1"/>
    </xf>
    <xf numFmtId="164" fontId="38" fillId="3" borderId="1" xfId="1" applyFont="1" applyFill="1" applyBorder="1" applyAlignment="1">
      <alignment horizontal="center" vertical="center"/>
    </xf>
    <xf numFmtId="0" fontId="37" fillId="4" borderId="1" xfId="0" applyFont="1" applyFill="1" applyBorder="1" applyAlignment="1">
      <alignment horizontal="left" vertical="center" wrapText="1"/>
    </xf>
    <xf numFmtId="164" fontId="37" fillId="4" borderId="1" xfId="1" applyFont="1" applyFill="1" applyBorder="1" applyAlignment="1">
      <alignment horizontal="center" vertical="center"/>
    </xf>
    <xf numFmtId="0" fontId="29" fillId="0" borderId="0" xfId="0" applyFont="1" applyFill="1" applyAlignment="1">
      <alignment vertical="center" wrapText="1"/>
    </xf>
    <xf numFmtId="0" fontId="28" fillId="0" borderId="0" xfId="2" applyFill="1" applyAlignment="1">
      <alignment vertical="center" wrapText="1"/>
    </xf>
    <xf numFmtId="0" fontId="0" fillId="0" borderId="0" xfId="0" applyFill="1" applyAlignment="1">
      <alignment wrapText="1"/>
    </xf>
    <xf numFmtId="0" fontId="28" fillId="0" borderId="0" xfId="2" applyFill="1"/>
    <xf numFmtId="0" fontId="14" fillId="0" borderId="0" xfId="0" applyFont="1" applyFill="1"/>
    <xf numFmtId="0" fontId="43" fillId="0" borderId="0" xfId="0" applyFont="1" applyFill="1" applyBorder="1" applyAlignment="1">
      <alignment horizontal="left" vertical="center"/>
    </xf>
    <xf numFmtId="49" fontId="43" fillId="0" borderId="28" xfId="0" applyNumberFormat="1" applyFont="1" applyFill="1" applyBorder="1" applyAlignment="1">
      <alignment horizontal="center" vertical="center"/>
    </xf>
    <xf numFmtId="3" fontId="12" fillId="0" borderId="29" xfId="0" applyNumberFormat="1" applyFont="1" applyFill="1" applyBorder="1" applyAlignment="1">
      <alignment horizontal="right" vertical="center"/>
    </xf>
    <xf numFmtId="49" fontId="43" fillId="0" borderId="0" xfId="0" applyNumberFormat="1" applyFont="1" applyFill="1" applyBorder="1" applyAlignment="1">
      <alignment horizontal="left" vertical="center"/>
    </xf>
    <xf numFmtId="3" fontId="44" fillId="0" borderId="29" xfId="0" applyNumberFormat="1" applyFont="1" applyFill="1" applyBorder="1" applyAlignment="1">
      <alignment horizontal="center" vertical="center"/>
    </xf>
    <xf numFmtId="3" fontId="34" fillId="0" borderId="29" xfId="0" applyNumberFormat="1" applyFont="1" applyFill="1" applyBorder="1" applyAlignment="1">
      <alignment horizontal="right" vertical="center"/>
    </xf>
    <xf numFmtId="49" fontId="32" fillId="0" borderId="0" xfId="0" applyNumberFormat="1" applyFont="1" applyFill="1" applyAlignment="1">
      <alignment horizontal="left" vertical="center"/>
    </xf>
    <xf numFmtId="0" fontId="43" fillId="0" borderId="0" xfId="0" applyFont="1" applyFill="1" applyAlignment="1">
      <alignment horizontal="right" vertical="center"/>
    </xf>
    <xf numFmtId="49" fontId="42" fillId="0" borderId="0" xfId="0" applyNumberFormat="1" applyFont="1" applyFill="1" applyBorder="1" applyAlignment="1">
      <alignment horizontal="left" vertical="center" wrapText="1"/>
    </xf>
    <xf numFmtId="0" fontId="34" fillId="0" borderId="0" xfId="0" applyFont="1" applyFill="1" applyAlignment="1">
      <alignment vertical="center" wrapText="1"/>
    </xf>
    <xf numFmtId="49" fontId="42" fillId="13" borderId="0" xfId="0" applyNumberFormat="1" applyFont="1" applyFill="1" applyBorder="1" applyAlignment="1">
      <alignment horizontal="left" vertical="center" wrapText="1"/>
    </xf>
    <xf numFmtId="0" fontId="43" fillId="13" borderId="25" xfId="0" applyFont="1" applyFill="1" applyBorder="1" applyAlignment="1">
      <alignment horizontal="left" vertical="center"/>
    </xf>
    <xf numFmtId="49" fontId="43" fillId="13" borderId="27" xfId="0" applyNumberFormat="1" applyFont="1" applyFill="1" applyBorder="1" applyAlignment="1">
      <alignment horizontal="center" vertical="center"/>
    </xf>
    <xf numFmtId="49" fontId="12" fillId="0" borderId="27" xfId="0" applyNumberFormat="1" applyFont="1" applyFill="1" applyBorder="1" applyAlignment="1">
      <alignment horizontal="left" vertical="center"/>
    </xf>
    <xf numFmtId="49" fontId="12" fillId="0" borderId="26" xfId="0" applyNumberFormat="1" applyFont="1" applyFill="1" applyBorder="1" applyAlignment="1">
      <alignment horizontal="left" vertical="center"/>
    </xf>
    <xf numFmtId="3" fontId="43" fillId="0" borderId="29" xfId="0" applyNumberFormat="1" applyFont="1" applyFill="1" applyBorder="1" applyAlignment="1">
      <alignment horizontal="right" vertical="center"/>
    </xf>
    <xf numFmtId="49" fontId="43" fillId="3" borderId="27" xfId="0" applyNumberFormat="1" applyFont="1" applyFill="1" applyBorder="1" applyAlignment="1">
      <alignment horizontal="left" vertical="center"/>
    </xf>
    <xf numFmtId="49" fontId="12" fillId="3" borderId="0" xfId="0" applyNumberFormat="1" applyFont="1" applyFill="1" applyBorder="1" applyAlignment="1">
      <alignment horizontal="left" vertical="center"/>
    </xf>
    <xf numFmtId="49" fontId="35" fillId="4" borderId="25" xfId="0" applyNumberFormat="1" applyFont="1" applyFill="1" applyBorder="1" applyAlignment="1">
      <alignment horizontal="center" vertical="center"/>
    </xf>
    <xf numFmtId="0" fontId="24" fillId="13" borderId="1" xfId="0" applyFont="1" applyFill="1" applyBorder="1" applyAlignment="1">
      <alignment horizontal="right" vertical="center" wrapText="1"/>
    </xf>
    <xf numFmtId="0" fontId="14" fillId="0" borderId="0" xfId="0" applyFont="1" applyFill="1" applyAlignment="1">
      <alignment vertical="center"/>
    </xf>
    <xf numFmtId="0" fontId="24" fillId="13" borderId="1" xfId="0" applyFont="1" applyFill="1" applyBorder="1" applyAlignment="1">
      <alignment horizontal="center" vertical="center" wrapText="1"/>
    </xf>
    <xf numFmtId="0" fontId="20" fillId="0" borderId="1" xfId="0" applyFont="1" applyFill="1" applyBorder="1" applyAlignment="1">
      <alignment vertical="center" wrapText="1"/>
    </xf>
    <xf numFmtId="166" fontId="9" fillId="0" borderId="1" xfId="1" applyNumberFormat="1" applyFont="1" applyFill="1" applyBorder="1" applyAlignment="1">
      <alignment horizontal="right" vertical="center"/>
    </xf>
    <xf numFmtId="0" fontId="20" fillId="0" borderId="1" xfId="0" applyFont="1" applyFill="1" applyBorder="1" applyAlignment="1">
      <alignment horizontal="left" vertical="center" wrapText="1"/>
    </xf>
    <xf numFmtId="0" fontId="24" fillId="3" borderId="1" xfId="0" applyFont="1" applyFill="1" applyBorder="1" applyAlignment="1">
      <alignment horizontal="left" vertical="center" wrapText="1"/>
    </xf>
    <xf numFmtId="166" fontId="32" fillId="3" borderId="1" xfId="1" applyNumberFormat="1" applyFont="1" applyFill="1" applyBorder="1" applyAlignment="1">
      <alignment horizontal="right" vertical="center"/>
    </xf>
    <xf numFmtId="166" fontId="33" fillId="3" borderId="1" xfId="1" applyNumberFormat="1" applyFont="1" applyFill="1" applyBorder="1" applyAlignment="1">
      <alignment horizontal="center" vertical="center"/>
    </xf>
    <xf numFmtId="0" fontId="20" fillId="13" borderId="1" xfId="0" applyFont="1" applyFill="1" applyBorder="1" applyAlignment="1">
      <alignment horizontal="left" vertical="center" wrapText="1"/>
    </xf>
    <xf numFmtId="166" fontId="9" fillId="13" borderId="1" xfId="1" applyNumberFormat="1" applyFont="1" applyFill="1" applyBorder="1" applyAlignment="1">
      <alignment horizontal="right" vertical="center"/>
    </xf>
    <xf numFmtId="0" fontId="40" fillId="0" borderId="0" xfId="0" applyFont="1" applyFill="1" applyAlignment="1">
      <alignment vertical="center"/>
    </xf>
    <xf numFmtId="49" fontId="43" fillId="13" borderId="1" xfId="0" applyNumberFormat="1" applyFont="1" applyFill="1" applyBorder="1" applyAlignment="1">
      <alignment horizontal="center" vertical="center"/>
    </xf>
    <xf numFmtId="3" fontId="9" fillId="0" borderId="1" xfId="0" applyNumberFormat="1" applyFont="1" applyFill="1" applyBorder="1" applyAlignment="1">
      <alignment horizontal="right" vertical="center"/>
    </xf>
    <xf numFmtId="3" fontId="43" fillId="0" borderId="1" xfId="0" applyNumberFormat="1" applyFont="1" applyFill="1" applyBorder="1" applyAlignment="1">
      <alignment horizontal="right" vertical="center"/>
    </xf>
    <xf numFmtId="3" fontId="12" fillId="0" borderId="1" xfId="0" applyNumberFormat="1" applyFont="1" applyFill="1" applyBorder="1" applyAlignment="1">
      <alignment horizontal="right" vertical="center"/>
    </xf>
    <xf numFmtId="3" fontId="43" fillId="3" borderId="1" xfId="0" applyNumberFormat="1" applyFont="1" applyFill="1" applyBorder="1" applyAlignment="1">
      <alignment horizontal="right" vertical="center"/>
    </xf>
    <xf numFmtId="3" fontId="44" fillId="3" borderId="1" xfId="0" applyNumberFormat="1" applyFont="1" applyFill="1" applyBorder="1" applyAlignment="1">
      <alignment horizontal="center" vertical="center"/>
    </xf>
    <xf numFmtId="3" fontId="43" fillId="4" borderId="1" xfId="0" applyNumberFormat="1" applyFont="1" applyFill="1" applyBorder="1" applyAlignment="1">
      <alignment horizontal="right" vertical="center"/>
    </xf>
    <xf numFmtId="3" fontId="34" fillId="13" borderId="1" xfId="0" applyNumberFormat="1" applyFont="1" applyFill="1" applyBorder="1" applyAlignment="1">
      <alignment horizontal="right" vertical="center"/>
    </xf>
    <xf numFmtId="49" fontId="32" fillId="13" borderId="1" xfId="0" applyNumberFormat="1" applyFont="1" applyFill="1" applyBorder="1" applyAlignment="1">
      <alignment horizontal="center" vertical="center"/>
    </xf>
    <xf numFmtId="0" fontId="14" fillId="0" borderId="1" xfId="0" applyFont="1" applyFill="1" applyBorder="1" applyAlignment="1">
      <alignment vertical="center"/>
    </xf>
    <xf numFmtId="3" fontId="43" fillId="13" borderId="1" xfId="0" applyNumberFormat="1" applyFont="1" applyFill="1" applyBorder="1" applyAlignment="1">
      <alignment horizontal="right" vertical="center"/>
    </xf>
    <xf numFmtId="0" fontId="17" fillId="13" borderId="1" xfId="0" applyFont="1" applyFill="1" applyBorder="1" applyAlignment="1">
      <alignment vertical="center" wrapText="1"/>
    </xf>
    <xf numFmtId="0" fontId="17" fillId="13" borderId="1" xfId="0" applyFont="1" applyFill="1" applyBorder="1" applyAlignment="1">
      <alignment horizontal="center" vertical="center" wrapText="1"/>
    </xf>
    <xf numFmtId="0" fontId="7" fillId="0" borderId="0" xfId="0" applyFont="1" applyFill="1" applyBorder="1" applyAlignment="1">
      <alignment horizontal="left" vertical="center" wrapText="1"/>
    </xf>
    <xf numFmtId="4" fontId="37" fillId="0" borderId="0" xfId="0" applyNumberFormat="1" applyFont="1" applyFill="1" applyBorder="1" applyAlignment="1">
      <alignment vertical="center" wrapText="1"/>
    </xf>
    <xf numFmtId="0" fontId="7" fillId="4" borderId="1" xfId="0" applyFont="1" applyFill="1" applyBorder="1" applyAlignment="1">
      <alignment horizontal="left" vertical="center"/>
    </xf>
    <xf numFmtId="4" fontId="7" fillId="4" borderId="1" xfId="0" applyNumberFormat="1" applyFont="1" applyFill="1" applyBorder="1" applyAlignment="1">
      <alignment horizontal="right"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7" fillId="0" borderId="1" xfId="0" applyFont="1" applyFill="1" applyBorder="1" applyAlignment="1">
      <alignment vertical="center" wrapText="1"/>
    </xf>
    <xf numFmtId="4" fontId="7" fillId="0" borderId="1" xfId="0" applyNumberFormat="1" applyFont="1" applyFill="1" applyBorder="1" applyAlignment="1">
      <alignment vertical="center" wrapText="1"/>
    </xf>
    <xf numFmtId="0" fontId="26" fillId="13" borderId="1" xfId="0" applyFont="1" applyFill="1" applyBorder="1" applyAlignment="1">
      <alignment horizontal="right" vertical="center" wrapText="1"/>
    </xf>
    <xf numFmtId="0" fontId="26" fillId="13" borderId="1" xfId="0" applyFont="1" applyFill="1" applyBorder="1" applyAlignment="1">
      <alignment horizontal="center" vertical="center" wrapText="1"/>
    </xf>
    <xf numFmtId="166" fontId="7" fillId="12" borderId="1" xfId="1" applyNumberFormat="1" applyFont="1" applyFill="1" applyBorder="1" applyAlignment="1">
      <alignment horizontal="right" vertical="center"/>
    </xf>
    <xf numFmtId="0" fontId="26" fillId="3" borderId="1" xfId="0" applyFont="1" applyFill="1" applyBorder="1" applyAlignment="1">
      <alignment vertical="center" wrapText="1"/>
    </xf>
    <xf numFmtId="166" fontId="26" fillId="3" borderId="1" xfId="1" applyNumberFormat="1" applyFont="1" applyFill="1" applyBorder="1" applyAlignment="1">
      <alignment horizontal="right" vertical="center"/>
    </xf>
    <xf numFmtId="0" fontId="7" fillId="4" borderId="1" xfId="0" applyFont="1" applyFill="1" applyBorder="1" applyAlignment="1">
      <alignment vertical="center" wrapText="1"/>
    </xf>
    <xf numFmtId="166" fontId="7" fillId="4" borderId="1" xfId="1" applyNumberFormat="1" applyFont="1" applyFill="1" applyBorder="1" applyAlignment="1">
      <alignment horizontal="right" vertical="center"/>
    </xf>
    <xf numFmtId="4" fontId="0" fillId="0" borderId="0" xfId="0" applyNumberFormat="1"/>
    <xf numFmtId="49" fontId="32" fillId="13" borderId="1" xfId="0" applyNumberFormat="1" applyFont="1" applyFill="1" applyBorder="1" applyAlignment="1">
      <alignment horizontal="center" vertical="center" wrapText="1"/>
    </xf>
    <xf numFmtId="0" fontId="32" fillId="13" borderId="1" xfId="0" applyFont="1" applyFill="1" applyBorder="1" applyAlignment="1">
      <alignment horizontal="center" vertical="center" wrapText="1"/>
    </xf>
    <xf numFmtId="3" fontId="9" fillId="0" borderId="1" xfId="0" applyNumberFormat="1" applyFont="1" applyBorder="1" applyAlignment="1">
      <alignment horizontal="right" vertical="center" wrapText="1"/>
    </xf>
    <xf numFmtId="49" fontId="9" fillId="0" borderId="1" xfId="0" applyNumberFormat="1" applyFont="1" applyBorder="1" applyAlignment="1">
      <alignment horizontal="left" vertical="center" wrapText="1"/>
    </xf>
    <xf numFmtId="164" fontId="6" fillId="0" borderId="1" xfId="1" applyFont="1" applyBorder="1" applyAlignment="1">
      <alignment horizontal="right" vertical="center" wrapText="1"/>
    </xf>
    <xf numFmtId="3" fontId="32" fillId="0" borderId="1" xfId="0" applyNumberFormat="1" applyFont="1" applyBorder="1" applyAlignment="1">
      <alignment horizontal="right" vertical="center" wrapText="1"/>
    </xf>
    <xf numFmtId="164" fontId="37" fillId="0" borderId="1" xfId="1" applyFont="1" applyBorder="1" applyAlignment="1">
      <alignment horizontal="right" vertical="center" wrapText="1"/>
    </xf>
    <xf numFmtId="0" fontId="37" fillId="0" borderId="1" xfId="0" applyFont="1" applyBorder="1" applyAlignment="1">
      <alignment vertical="center" wrapText="1"/>
    </xf>
    <xf numFmtId="49" fontId="32" fillId="17" borderId="1" xfId="0" applyNumberFormat="1" applyFont="1" applyFill="1" applyBorder="1" applyAlignment="1">
      <alignment horizontal="left" vertical="center" wrapText="1"/>
    </xf>
    <xf numFmtId="164" fontId="15" fillId="17" borderId="1" xfId="1" applyFont="1" applyFill="1" applyBorder="1" applyAlignment="1">
      <alignment horizontal="right" vertical="center" wrapText="1"/>
    </xf>
    <xf numFmtId="164" fontId="38" fillId="17" borderId="1" xfId="1" applyFont="1" applyFill="1" applyBorder="1" applyAlignment="1">
      <alignment horizontal="right" vertical="center" wrapText="1"/>
    </xf>
    <xf numFmtId="164" fontId="6" fillId="0" borderId="1" xfId="1" applyFont="1" applyBorder="1" applyAlignment="1">
      <alignment wrapText="1"/>
    </xf>
    <xf numFmtId="164" fontId="15" fillId="17" borderId="1" xfId="1" applyFont="1" applyFill="1" applyBorder="1" applyAlignment="1">
      <alignment wrapText="1"/>
    </xf>
    <xf numFmtId="49" fontId="32" fillId="18" borderId="1" xfId="0" applyNumberFormat="1" applyFont="1" applyFill="1" applyBorder="1" applyAlignment="1">
      <alignment horizontal="left" vertical="center" wrapText="1"/>
    </xf>
    <xf numFmtId="164" fontId="38" fillId="18" borderId="1" xfId="1" applyFont="1" applyFill="1" applyBorder="1" applyAlignment="1">
      <alignment horizontal="right" vertical="center" wrapText="1"/>
    </xf>
    <xf numFmtId="3" fontId="32" fillId="18" borderId="1" xfId="0" applyNumberFormat="1" applyFont="1" applyFill="1" applyBorder="1" applyAlignment="1">
      <alignment horizontal="right" vertical="center" wrapText="1"/>
    </xf>
    <xf numFmtId="0" fontId="3" fillId="13" borderId="1" xfId="0" applyFont="1" applyFill="1" applyBorder="1" applyAlignment="1">
      <alignment horizontal="center" vertical="center" wrapText="1"/>
    </xf>
    <xf numFmtId="43" fontId="14" fillId="0" borderId="0" xfId="0" applyNumberFormat="1" applyFont="1"/>
    <xf numFmtId="166" fontId="0" fillId="0" borderId="0" xfId="0" applyNumberFormat="1" applyFont="1"/>
    <xf numFmtId="0" fontId="11" fillId="12" borderId="4" xfId="0" applyFont="1" applyFill="1" applyBorder="1" applyAlignment="1">
      <alignment horizontal="center"/>
    </xf>
    <xf numFmtId="0" fontId="11" fillId="12" borderId="15" xfId="0" applyFont="1" applyFill="1" applyBorder="1" applyAlignment="1">
      <alignment horizontal="center"/>
    </xf>
    <xf numFmtId="0" fontId="0" fillId="0" borderId="0" xfId="0" applyBorder="1"/>
    <xf numFmtId="4" fontId="5" fillId="0" borderId="1" xfId="0" applyNumberFormat="1" applyFont="1" applyBorder="1" applyAlignment="1">
      <alignment horizontal="left" vertical="center"/>
    </xf>
    <xf numFmtId="4" fontId="12" fillId="0" borderId="1" xfId="1" applyNumberFormat="1" applyFont="1" applyFill="1" applyBorder="1" applyAlignment="1">
      <alignment horizontal="right" vertical="center"/>
    </xf>
    <xf numFmtId="4" fontId="5" fillId="0" borderId="1" xfId="1" applyNumberFormat="1" applyFont="1" applyBorder="1" applyAlignment="1">
      <alignment horizontal="right" vertical="center" wrapText="1"/>
    </xf>
    <xf numFmtId="4" fontId="7" fillId="0" borderId="1" xfId="1" applyNumberFormat="1" applyFont="1" applyBorder="1" applyAlignment="1">
      <alignment horizontal="right" vertical="center" wrapText="1"/>
    </xf>
    <xf numFmtId="4" fontId="14" fillId="0" borderId="0" xfId="0" applyNumberFormat="1" applyFont="1"/>
    <xf numFmtId="4" fontId="5" fillId="0" borderId="1" xfId="1" applyNumberFormat="1" applyFont="1" applyBorder="1"/>
    <xf numFmtId="4" fontId="26" fillId="2" borderId="1" xfId="0" applyNumberFormat="1" applyFont="1" applyFill="1" applyBorder="1" applyAlignment="1">
      <alignment horizontal="left" vertical="center" wrapText="1"/>
    </xf>
    <xf numFmtId="4" fontId="26" fillId="2" borderId="1" xfId="1" applyNumberFormat="1" applyFont="1" applyFill="1" applyBorder="1" applyAlignment="1">
      <alignment horizontal="right" vertical="center"/>
    </xf>
    <xf numFmtId="4" fontId="5" fillId="4" borderId="1" xfId="1" applyNumberFormat="1" applyFont="1" applyFill="1" applyBorder="1" applyAlignment="1">
      <alignment horizontal="right" vertical="center" wrapText="1"/>
    </xf>
    <xf numFmtId="4" fontId="7" fillId="0" borderId="11" xfId="1" applyNumberFormat="1" applyFont="1" applyBorder="1" applyAlignment="1">
      <alignment vertical="center" wrapText="1"/>
    </xf>
    <xf numFmtId="0" fontId="36" fillId="3" borderId="1" xfId="0" applyFont="1" applyFill="1" applyBorder="1" applyAlignment="1">
      <alignment horizontal="center"/>
    </xf>
    <xf numFmtId="0" fontId="3" fillId="3" borderId="1" xfId="0" applyFont="1" applyFill="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13" borderId="1"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164" fontId="7" fillId="0" borderId="4" xfId="1" applyFont="1" applyFill="1" applyBorder="1" applyAlignment="1">
      <alignment horizontal="center" vertical="center"/>
    </xf>
    <xf numFmtId="164" fontId="7" fillId="0" borderId="5" xfId="1" applyFont="1" applyFill="1" applyBorder="1" applyAlignment="1">
      <alignment horizontal="center" vertical="center"/>
    </xf>
    <xf numFmtId="164" fontId="5" fillId="4" borderId="4" xfId="1" applyFont="1" applyFill="1" applyBorder="1" applyAlignment="1">
      <alignment horizontal="center" vertical="center" wrapText="1"/>
    </xf>
    <xf numFmtId="164" fontId="5" fillId="4" borderId="5" xfId="1" applyFont="1" applyFill="1" applyBorder="1" applyAlignment="1">
      <alignment horizontal="center" vertical="center" wrapText="1"/>
    </xf>
    <xf numFmtId="164" fontId="26" fillId="2" borderId="4" xfId="1" applyFont="1" applyFill="1" applyBorder="1" applyAlignment="1">
      <alignment horizontal="center" vertical="center" wrapText="1"/>
    </xf>
    <xf numFmtId="164" fontId="26" fillId="2" borderId="5" xfId="1" applyFont="1" applyFill="1" applyBorder="1" applyAlignment="1">
      <alignment horizontal="center" vertical="center" wrapText="1"/>
    </xf>
    <xf numFmtId="0" fontId="26" fillId="0" borderId="4"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 xfId="0" applyFont="1" applyBorder="1" applyAlignment="1">
      <alignment horizontal="center" vertical="center" wrapText="1"/>
    </xf>
    <xf numFmtId="0" fontId="26" fillId="0" borderId="5" xfId="0" applyFont="1" applyBorder="1" applyAlignment="1">
      <alignment horizontal="center" vertical="center" wrapText="1"/>
    </xf>
    <xf numFmtId="0" fontId="37" fillId="0" borderId="12"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11" fillId="3" borderId="4" xfId="0" applyFont="1" applyFill="1" applyBorder="1" applyAlignment="1">
      <alignment horizontal="center"/>
    </xf>
    <xf numFmtId="0" fontId="11" fillId="3" borderId="15" xfId="0" applyFont="1" applyFill="1" applyBorder="1" applyAlignment="1">
      <alignment horizontal="center"/>
    </xf>
    <xf numFmtId="0" fontId="11" fillId="3" borderId="5" xfId="0" applyFont="1" applyFill="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1" fillId="13" borderId="4" xfId="0" applyFont="1" applyFill="1" applyBorder="1" applyAlignment="1">
      <alignment horizontal="center" vertical="center" wrapText="1"/>
    </xf>
    <xf numFmtId="0" fontId="1" fillId="13" borderId="15" xfId="0" applyFont="1" applyFill="1" applyBorder="1" applyAlignment="1">
      <alignment horizontal="center" vertical="center" wrapText="1"/>
    </xf>
    <xf numFmtId="0" fontId="1" fillId="13" borderId="5" xfId="0" applyFont="1" applyFill="1" applyBorder="1" applyAlignment="1">
      <alignment horizontal="center" vertical="center" wrapText="1"/>
    </xf>
    <xf numFmtId="0" fontId="7" fillId="12" borderId="4" xfId="0" applyFont="1" applyFill="1" applyBorder="1" applyAlignment="1">
      <alignment horizontal="left" vertical="top" wrapText="1"/>
    </xf>
    <xf numFmtId="0" fontId="7" fillId="12" borderId="5" xfId="0" applyFont="1" applyFill="1" applyBorder="1" applyAlignment="1">
      <alignment horizontal="left" vertical="top" wrapText="1"/>
    </xf>
    <xf numFmtId="0" fontId="11" fillId="13" borderId="1" xfId="0" applyFont="1" applyFill="1" applyBorder="1" applyAlignment="1">
      <alignment horizontal="center" vertical="center" wrapText="1"/>
    </xf>
    <xf numFmtId="0" fontId="3" fillId="13" borderId="11" xfId="0" applyFont="1" applyFill="1" applyBorder="1" applyAlignment="1">
      <alignment horizontal="center" vertical="center" wrapText="1"/>
    </xf>
    <xf numFmtId="0" fontId="11" fillId="3" borderId="1" xfId="0" applyFont="1" applyFill="1" applyBorder="1" applyAlignment="1">
      <alignment horizontal="center"/>
    </xf>
    <xf numFmtId="0" fontId="26" fillId="13" borderId="1" xfId="0" applyFont="1" applyFill="1" applyBorder="1" applyAlignment="1">
      <alignment horizontal="right" vertical="center" wrapText="1"/>
    </xf>
    <xf numFmtId="0" fontId="26" fillId="12" borderId="1" xfId="0" applyFont="1" applyFill="1" applyBorder="1" applyAlignment="1">
      <alignment horizontal="right" vertical="center" wrapText="1"/>
    </xf>
    <xf numFmtId="0" fontId="26" fillId="12" borderId="1" xfId="0" applyFont="1" applyFill="1" applyBorder="1" applyAlignment="1">
      <alignment horizontal="center" vertical="top" wrapText="1"/>
    </xf>
    <xf numFmtId="2" fontId="7" fillId="0" borderId="1" xfId="0" applyNumberFormat="1" applyFont="1" applyBorder="1" applyAlignment="1">
      <alignment horizontal="center" vertical="center" wrapText="1"/>
    </xf>
    <xf numFmtId="2" fontId="5"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4" fontId="11" fillId="13" borderId="10" xfId="0" applyNumberFormat="1" applyFont="1" applyFill="1" applyBorder="1" applyAlignment="1">
      <alignment horizontal="center" vertical="center" wrapText="1"/>
    </xf>
    <xf numFmtId="4" fontId="11" fillId="13" borderId="12" xfId="0" applyNumberFormat="1" applyFont="1" applyFill="1" applyBorder="1" applyAlignment="1">
      <alignment horizontal="center" vertical="center" wrapText="1"/>
    </xf>
    <xf numFmtId="4" fontId="11" fillId="13" borderId="1" xfId="0" applyNumberFormat="1" applyFont="1" applyFill="1" applyBorder="1" applyAlignment="1">
      <alignment horizontal="center" vertical="center" wrapText="1"/>
    </xf>
    <xf numFmtId="4" fontId="3" fillId="0" borderId="10" xfId="0" applyNumberFormat="1" applyFont="1" applyBorder="1" applyAlignment="1">
      <alignment horizontal="center" vertical="center" wrapText="1"/>
    </xf>
    <xf numFmtId="4" fontId="3" fillId="0" borderId="11" xfId="0" applyNumberFormat="1" applyFont="1" applyBorder="1" applyAlignment="1">
      <alignment horizontal="center" vertical="center" wrapText="1"/>
    </xf>
    <xf numFmtId="4" fontId="11" fillId="13" borderId="6" xfId="0" applyNumberFormat="1" applyFont="1" applyFill="1" applyBorder="1" applyAlignment="1">
      <alignment horizontal="center" vertical="center" wrapText="1"/>
    </xf>
    <xf numFmtId="4" fontId="11" fillId="13" borderId="13" xfId="0" applyNumberFormat="1" applyFont="1" applyFill="1" applyBorder="1" applyAlignment="1">
      <alignment horizontal="center" vertical="center" wrapText="1"/>
    </xf>
    <xf numFmtId="4" fontId="11" fillId="13" borderId="7" xfId="0" applyNumberFormat="1" applyFont="1" applyFill="1" applyBorder="1" applyAlignment="1">
      <alignment horizontal="center" vertical="center" wrapText="1"/>
    </xf>
    <xf numFmtId="4" fontId="11" fillId="13" borderId="8" xfId="0" applyNumberFormat="1" applyFont="1" applyFill="1" applyBorder="1" applyAlignment="1">
      <alignment horizontal="center" vertical="center" wrapText="1"/>
    </xf>
    <xf numFmtId="4" fontId="11" fillId="13" borderId="14" xfId="0" applyNumberFormat="1" applyFont="1" applyFill="1" applyBorder="1" applyAlignment="1">
      <alignment horizontal="center" vertical="center" wrapText="1"/>
    </xf>
    <xf numFmtId="4" fontId="11" fillId="13" borderId="9" xfId="0" applyNumberFormat="1" applyFont="1" applyFill="1" applyBorder="1" applyAlignment="1">
      <alignment horizontal="center" vertical="center" wrapText="1"/>
    </xf>
    <xf numFmtId="0" fontId="3" fillId="13" borderId="10" xfId="0" applyFont="1" applyFill="1" applyBorder="1" applyAlignment="1">
      <alignment horizontal="center" vertical="center" wrapText="1"/>
    </xf>
    <xf numFmtId="0" fontId="1" fillId="13" borderId="1" xfId="0" applyFont="1" applyFill="1" applyBorder="1" applyAlignment="1">
      <alignment horizontal="center" vertical="center" wrapText="1"/>
    </xf>
    <xf numFmtId="0" fontId="11" fillId="12" borderId="0" xfId="0" applyFont="1" applyFill="1" applyBorder="1" applyAlignment="1">
      <alignment horizontal="center"/>
    </xf>
    <xf numFmtId="0" fontId="6" fillId="0" borderId="1" xfId="0" applyFont="1" applyBorder="1" applyAlignment="1">
      <alignment horizontal="left" vertical="center" wrapText="1"/>
    </xf>
    <xf numFmtId="0" fontId="37" fillId="0" borderId="1" xfId="0" applyFont="1" applyBorder="1" applyAlignment="1">
      <alignment horizontal="left" vertical="center" wrapText="1"/>
    </xf>
    <xf numFmtId="2" fontId="5" fillId="4" borderId="1" xfId="0" applyNumberFormat="1" applyFont="1" applyFill="1" applyBorder="1" applyAlignment="1">
      <alignment horizontal="center" vertical="center" wrapText="1"/>
    </xf>
    <xf numFmtId="2" fontId="5" fillId="4" borderId="4" xfId="0" applyNumberFormat="1" applyFont="1" applyFill="1" applyBorder="1" applyAlignment="1">
      <alignment horizontal="center" vertical="center" wrapText="1"/>
    </xf>
    <xf numFmtId="2" fontId="5" fillId="4" borderId="15" xfId="0" applyNumberFormat="1" applyFont="1" applyFill="1" applyBorder="1" applyAlignment="1">
      <alignment horizontal="center" vertical="center" wrapText="1"/>
    </xf>
    <xf numFmtId="2" fontId="5" fillId="4" borderId="5" xfId="0" applyNumberFormat="1" applyFont="1" applyFill="1" applyBorder="1" applyAlignment="1">
      <alignment horizontal="center" vertical="center" wrapText="1"/>
    </xf>
    <xf numFmtId="2" fontId="26" fillId="3" borderId="1" xfId="0" applyNumberFormat="1" applyFont="1" applyFill="1" applyBorder="1" applyAlignment="1">
      <alignment horizontal="center" vertical="center" wrapText="1"/>
    </xf>
    <xf numFmtId="2" fontId="26" fillId="2" borderId="4" xfId="0" applyNumberFormat="1" applyFont="1" applyFill="1" applyBorder="1" applyAlignment="1">
      <alignment horizontal="center" vertical="center" wrapText="1"/>
    </xf>
    <xf numFmtId="2" fontId="26" fillId="2" borderId="15" xfId="0" applyNumberFormat="1" applyFont="1" applyFill="1" applyBorder="1" applyAlignment="1">
      <alignment horizontal="center" vertical="center" wrapText="1"/>
    </xf>
    <xf numFmtId="2" fontId="26" fillId="2" borderId="5" xfId="0" applyNumberFormat="1" applyFont="1" applyFill="1" applyBorder="1" applyAlignment="1">
      <alignment horizontal="center" vertical="center" wrapText="1"/>
    </xf>
    <xf numFmtId="0" fontId="1" fillId="13" borderId="7" xfId="0" applyFont="1" applyFill="1" applyBorder="1" applyAlignment="1">
      <alignment horizontal="center" vertical="center" wrapText="1"/>
    </xf>
    <xf numFmtId="0" fontId="1" fillId="13" borderId="9" xfId="0" applyFont="1" applyFill="1" applyBorder="1" applyAlignment="1">
      <alignment horizontal="center" vertical="center" wrapText="1"/>
    </xf>
    <xf numFmtId="0" fontId="11" fillId="13" borderId="4" xfId="0" applyFont="1" applyFill="1" applyBorder="1" applyAlignment="1">
      <alignment horizontal="center" vertical="center" wrapText="1"/>
    </xf>
    <xf numFmtId="0" fontId="11" fillId="13" borderId="15" xfId="0" applyFont="1" applyFill="1" applyBorder="1" applyAlignment="1">
      <alignment horizontal="center" vertical="center" wrapText="1"/>
    </xf>
    <xf numFmtId="0" fontId="11" fillId="13" borderId="5" xfId="0" applyFont="1" applyFill="1" applyBorder="1" applyAlignment="1">
      <alignment horizontal="center" vertical="center" wrapText="1"/>
    </xf>
    <xf numFmtId="0" fontId="7" fillId="4" borderId="1" xfId="0" applyFont="1" applyFill="1" applyBorder="1" applyAlignment="1">
      <alignment horizontal="left" vertical="top" wrapText="1"/>
    </xf>
    <xf numFmtId="0" fontId="36" fillId="3" borderId="4" xfId="0" applyFont="1" applyFill="1" applyBorder="1" applyAlignment="1">
      <alignment horizontal="center" vertical="center"/>
    </xf>
    <xf numFmtId="0" fontId="36" fillId="3" borderId="15" xfId="0" applyFont="1" applyFill="1" applyBorder="1" applyAlignment="1">
      <alignment horizontal="center" vertical="center"/>
    </xf>
    <xf numFmtId="0" fontId="36" fillId="3" borderId="5" xfId="0" applyFont="1" applyFill="1" applyBorder="1" applyAlignment="1">
      <alignment horizontal="center" vertical="center"/>
    </xf>
    <xf numFmtId="0" fontId="1" fillId="0" borderId="1" xfId="0" applyFont="1" applyBorder="1" applyAlignment="1">
      <alignment horizontal="center" vertical="center" wrapText="1"/>
    </xf>
    <xf numFmtId="0" fontId="11" fillId="3" borderId="4" xfId="0" applyFont="1" applyFill="1" applyBorder="1" applyAlignment="1">
      <alignment horizontal="center" vertical="center"/>
    </xf>
    <xf numFmtId="0" fontId="11" fillId="3" borderId="15" xfId="0" applyFont="1" applyFill="1" applyBorder="1" applyAlignment="1">
      <alignment horizontal="center" vertical="center"/>
    </xf>
    <xf numFmtId="0" fontId="11" fillId="3" borderId="5" xfId="0" applyFont="1" applyFill="1" applyBorder="1" applyAlignment="1">
      <alignment horizontal="center" vertical="center"/>
    </xf>
    <xf numFmtId="0" fontId="5" fillId="0" borderId="1" xfId="0" applyFont="1" applyBorder="1" applyAlignment="1">
      <alignment horizontal="center" vertical="center" wrapText="1"/>
    </xf>
    <xf numFmtId="0" fontId="5" fillId="4" borderId="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26"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6" fillId="3" borderId="1" xfId="0" applyFont="1" applyFill="1" applyBorder="1" applyAlignment="1">
      <alignment horizontal="center" vertical="center"/>
    </xf>
    <xf numFmtId="0" fontId="15" fillId="13" borderId="1" xfId="0" applyFont="1" applyFill="1" applyBorder="1" applyAlignment="1">
      <alignment vertical="center" wrapText="1"/>
    </xf>
    <xf numFmtId="0" fontId="15" fillId="13" borderId="1" xfId="0" applyFont="1" applyFill="1" applyBorder="1" applyAlignment="1">
      <alignment horizontal="center" vertical="center" wrapText="1"/>
    </xf>
    <xf numFmtId="4" fontId="15" fillId="13" borderId="1" xfId="0" applyNumberFormat="1" applyFont="1" applyFill="1" applyBorder="1" applyAlignment="1">
      <alignment vertical="center" wrapText="1"/>
    </xf>
    <xf numFmtId="4" fontId="15" fillId="13" borderId="1" xfId="0" applyNumberFormat="1" applyFont="1" applyFill="1" applyBorder="1" applyAlignment="1">
      <alignment horizontal="center" vertical="center" wrapText="1"/>
    </xf>
    <xf numFmtId="0" fontId="15" fillId="13" borderId="10" xfId="0" applyFont="1" applyFill="1" applyBorder="1" applyAlignment="1">
      <alignment horizontal="center" vertical="center" wrapText="1"/>
    </xf>
    <xf numFmtId="0" fontId="15" fillId="13" borderId="12" xfId="0" applyFont="1" applyFill="1" applyBorder="1" applyAlignment="1">
      <alignment horizontal="center" vertical="center" wrapText="1"/>
    </xf>
    <xf numFmtId="0" fontId="15" fillId="13" borderId="11" xfId="0" applyFont="1" applyFill="1" applyBorder="1" applyAlignment="1">
      <alignment horizontal="center" vertical="center" wrapText="1"/>
    </xf>
    <xf numFmtId="0" fontId="1" fillId="13" borderId="10" xfId="0" applyFont="1" applyFill="1" applyBorder="1" applyAlignment="1">
      <alignment horizontal="center" vertical="center" wrapText="1"/>
    </xf>
    <xf numFmtId="0" fontId="1" fillId="13" borderId="12" xfId="0" applyFont="1" applyFill="1" applyBorder="1" applyAlignment="1">
      <alignment horizontal="center" vertical="center" wrapText="1"/>
    </xf>
    <xf numFmtId="0" fontId="1" fillId="13" borderId="11" xfId="0" applyFont="1" applyFill="1" applyBorder="1" applyAlignment="1">
      <alignment horizontal="center" vertical="center" wrapText="1"/>
    </xf>
    <xf numFmtId="0" fontId="26" fillId="4" borderId="1" xfId="0" applyFont="1" applyFill="1" applyBorder="1" applyAlignment="1">
      <alignment horizontal="right" vertical="center" wrapText="1"/>
    </xf>
    <xf numFmtId="0" fontId="26" fillId="4" borderId="1" xfId="0" applyFont="1" applyFill="1" applyBorder="1" applyAlignment="1">
      <alignment horizontal="center" vertical="top" wrapText="1"/>
    </xf>
    <xf numFmtId="0" fontId="26" fillId="13" borderId="1" xfId="0" applyFont="1" applyFill="1" applyBorder="1" applyAlignment="1">
      <alignment horizontal="center" vertical="center" wrapText="1"/>
    </xf>
    <xf numFmtId="0" fontId="26" fillId="13" borderId="1" xfId="0" applyFont="1" applyFill="1" applyBorder="1" applyAlignment="1">
      <alignment horizontal="center" vertical="center"/>
    </xf>
    <xf numFmtId="0" fontId="26" fillId="13" borderId="1" xfId="0" applyFont="1" applyFill="1" applyBorder="1" applyAlignment="1">
      <alignment vertical="center"/>
    </xf>
    <xf numFmtId="0" fontId="36" fillId="3" borderId="0" xfId="0" applyFont="1" applyFill="1" applyAlignment="1">
      <alignment horizontal="center"/>
    </xf>
    <xf numFmtId="0" fontId="1" fillId="14" borderId="0" xfId="0" applyFont="1" applyFill="1" applyAlignment="1">
      <alignment horizontal="center"/>
    </xf>
    <xf numFmtId="0" fontId="36" fillId="3" borderId="4" xfId="0" applyFont="1" applyFill="1" applyBorder="1" applyAlignment="1">
      <alignment horizontal="center" vertical="center" wrapText="1"/>
    </xf>
    <xf numFmtId="0" fontId="36" fillId="3" borderId="15" xfId="0" applyFont="1" applyFill="1" applyBorder="1" applyAlignment="1">
      <alignment horizontal="center" vertical="center" wrapText="1"/>
    </xf>
    <xf numFmtId="0" fontId="36" fillId="3" borderId="5" xfId="0" applyFont="1" applyFill="1" applyBorder="1" applyAlignment="1">
      <alignment horizontal="center" vertical="center" wrapText="1"/>
    </xf>
    <xf numFmtId="4" fontId="3" fillId="13" borderId="1" xfId="0" applyNumberFormat="1" applyFont="1" applyFill="1" applyBorder="1" applyAlignment="1">
      <alignment horizontal="center" vertical="center" wrapText="1"/>
    </xf>
    <xf numFmtId="0" fontId="22" fillId="10" borderId="19" xfId="0" applyFont="1" applyFill="1" applyBorder="1" applyAlignment="1">
      <alignment horizontal="right" vertical="center" wrapText="1"/>
    </xf>
    <xf numFmtId="0" fontId="22" fillId="10" borderId="20" xfId="0" applyFont="1" applyFill="1" applyBorder="1" applyAlignment="1">
      <alignment horizontal="right" vertical="center" wrapText="1"/>
    </xf>
    <xf numFmtId="166" fontId="23" fillId="10" borderId="19" xfId="1" applyNumberFormat="1" applyFont="1" applyFill="1" applyBorder="1" applyAlignment="1">
      <alignment horizontal="center" vertical="top" wrapText="1"/>
    </xf>
    <xf numFmtId="166" fontId="23" fillId="10" borderId="20" xfId="1" applyNumberFormat="1" applyFont="1" applyFill="1" applyBorder="1" applyAlignment="1">
      <alignment horizontal="center" vertical="top" wrapText="1"/>
    </xf>
    <xf numFmtId="0" fontId="7" fillId="0" borderId="0" xfId="0" applyFont="1" applyBorder="1" applyAlignment="1">
      <alignment horizontal="left" vertical="center" wrapText="1"/>
    </xf>
    <xf numFmtId="0" fontId="22" fillId="9" borderId="19" xfId="0" applyFont="1" applyFill="1" applyBorder="1" applyAlignment="1">
      <alignment horizontal="right" vertical="top" wrapText="1"/>
    </xf>
    <xf numFmtId="0" fontId="22" fillId="9" borderId="20" xfId="0" applyFont="1" applyFill="1" applyBorder="1" applyAlignment="1">
      <alignment horizontal="right" vertical="top" wrapText="1"/>
    </xf>
    <xf numFmtId="166" fontId="23" fillId="9" borderId="19" xfId="1" applyNumberFormat="1" applyFont="1" applyFill="1" applyBorder="1" applyAlignment="1">
      <alignment vertical="top" wrapText="1"/>
    </xf>
    <xf numFmtId="166" fontId="23" fillId="9" borderId="21" xfId="1" applyNumberFormat="1" applyFont="1" applyFill="1" applyBorder="1" applyAlignment="1">
      <alignment vertical="top" wrapText="1"/>
    </xf>
    <xf numFmtId="166" fontId="23" fillId="9" borderId="20" xfId="1" applyNumberFormat="1" applyFont="1" applyFill="1" applyBorder="1" applyAlignment="1">
      <alignment vertical="top" wrapText="1"/>
    </xf>
    <xf numFmtId="0" fontId="41" fillId="3" borderId="4" xfId="0" applyFont="1" applyFill="1" applyBorder="1" applyAlignment="1">
      <alignment horizontal="center" vertical="center"/>
    </xf>
    <xf numFmtId="0" fontId="41" fillId="3" borderId="15" xfId="0" applyFont="1" applyFill="1" applyBorder="1" applyAlignment="1">
      <alignment horizontal="center" vertical="center"/>
    </xf>
    <xf numFmtId="0" fontId="41" fillId="3" borderId="5" xfId="0" applyFont="1" applyFill="1" applyBorder="1" applyAlignment="1">
      <alignment horizontal="center" vertical="center"/>
    </xf>
    <xf numFmtId="49" fontId="32" fillId="13" borderId="10" xfId="0" applyNumberFormat="1" applyFont="1" applyFill="1" applyBorder="1" applyAlignment="1">
      <alignment horizontal="center" vertical="center" wrapText="1"/>
    </xf>
    <xf numFmtId="49" fontId="32" fillId="13" borderId="12" xfId="0" applyNumberFormat="1" applyFont="1" applyFill="1" applyBorder="1" applyAlignment="1">
      <alignment horizontal="center" vertical="center" wrapText="1"/>
    </xf>
    <xf numFmtId="49" fontId="32" fillId="13" borderId="11" xfId="0" applyNumberFormat="1" applyFont="1" applyFill="1" applyBorder="1" applyAlignment="1">
      <alignment horizontal="center" vertical="center" wrapText="1"/>
    </xf>
    <xf numFmtId="49" fontId="32" fillId="13" borderId="1" xfId="0" applyNumberFormat="1" applyFont="1" applyFill="1" applyBorder="1" applyAlignment="1">
      <alignment horizontal="center" vertical="center" wrapText="1"/>
    </xf>
    <xf numFmtId="0" fontId="46" fillId="0" borderId="0" xfId="0" applyFont="1" applyAlignment="1">
      <alignment horizontal="center"/>
    </xf>
    <xf numFmtId="0" fontId="41" fillId="3" borderId="0" xfId="0" applyFont="1" applyFill="1" applyAlignment="1">
      <alignment horizontal="center" vertical="center"/>
    </xf>
    <xf numFmtId="49" fontId="32" fillId="13" borderId="1" xfId="0" applyNumberFormat="1" applyFont="1" applyFill="1" applyBorder="1" applyAlignment="1">
      <alignment horizontal="center" vertical="center"/>
    </xf>
    <xf numFmtId="49" fontId="43" fillId="13" borderId="1" xfId="0" applyNumberFormat="1" applyFont="1" applyFill="1" applyBorder="1" applyAlignment="1">
      <alignment horizontal="center" vertical="center" wrapText="1"/>
    </xf>
    <xf numFmtId="49" fontId="43" fillId="13" borderId="1" xfId="0" applyNumberFormat="1" applyFont="1" applyFill="1" applyBorder="1" applyAlignment="1">
      <alignment horizontal="center" vertical="center"/>
    </xf>
    <xf numFmtId="0" fontId="45" fillId="0" borderId="14" xfId="0" applyFont="1" applyFill="1" applyBorder="1" applyAlignment="1">
      <alignment horizontal="center" vertical="center"/>
    </xf>
    <xf numFmtId="0" fontId="41" fillId="3" borderId="2" xfId="0" applyFont="1" applyFill="1" applyBorder="1" applyAlignment="1">
      <alignment horizontal="center" vertical="center"/>
    </xf>
    <xf numFmtId="0" fontId="41" fillId="3" borderId="0" xfId="0" applyFont="1" applyFill="1" applyBorder="1" applyAlignment="1">
      <alignment horizontal="center" vertical="center"/>
    </xf>
    <xf numFmtId="0" fontId="17" fillId="0" borderId="1" xfId="0" applyFont="1" applyBorder="1" applyAlignment="1">
      <alignment horizontal="center" vertical="center" wrapText="1"/>
    </xf>
    <xf numFmtId="0" fontId="41" fillId="3" borderId="1" xfId="0" applyFont="1" applyFill="1" applyBorder="1" applyAlignment="1">
      <alignment horizontal="center"/>
    </xf>
    <xf numFmtId="0" fontId="38" fillId="13" borderId="1" xfId="0" applyFont="1" applyFill="1" applyBorder="1" applyAlignment="1">
      <alignment horizontal="center" vertical="center" wrapText="1"/>
    </xf>
    <xf numFmtId="0" fontId="41" fillId="3" borderId="1" xfId="0" applyFont="1" applyFill="1" applyBorder="1" applyAlignment="1">
      <alignment horizontal="center" vertical="center"/>
    </xf>
    <xf numFmtId="0" fontId="17" fillId="13" borderId="1" xfId="0" applyFont="1" applyFill="1" applyBorder="1" applyAlignment="1">
      <alignment horizontal="center" vertical="center" wrapText="1"/>
    </xf>
    <xf numFmtId="0" fontId="38" fillId="13" borderId="1" xfId="0" applyFont="1" applyFill="1" applyBorder="1" applyAlignment="1">
      <alignment vertical="center" wrapText="1"/>
    </xf>
    <xf numFmtId="0" fontId="14" fillId="0" borderId="0" xfId="0" applyFont="1" applyAlignment="1">
      <alignment horizontal="center" vertical="center" readingOrder="1"/>
    </xf>
    <xf numFmtId="0" fontId="40" fillId="0" borderId="0" xfId="0" applyFont="1" applyAlignment="1">
      <alignment horizontal="center"/>
    </xf>
    <xf numFmtId="0" fontId="47" fillId="16" borderId="0" xfId="0" applyFont="1" applyFill="1" applyAlignment="1">
      <alignment horizontal="center" vertical="center" wrapText="1"/>
    </xf>
    <xf numFmtId="0" fontId="14" fillId="0" borderId="0" xfId="0" applyFont="1" applyAlignment="1">
      <alignment horizontal="center" vertical="center" wrapText="1" readingOrder="1"/>
    </xf>
    <xf numFmtId="0" fontId="40" fillId="15" borderId="0" xfId="0" applyFont="1" applyFill="1" applyAlignment="1">
      <alignment horizontal="center"/>
    </xf>
    <xf numFmtId="0" fontId="40" fillId="0" borderId="0" xfId="0" applyFont="1" applyFill="1" applyAlignment="1">
      <alignment horizontal="center"/>
    </xf>
    <xf numFmtId="0" fontId="48" fillId="0" borderId="0" xfId="0" applyFont="1" applyAlignment="1">
      <alignment horizontal="left" vertical="center" indent="3" readingOrder="1"/>
    </xf>
    <xf numFmtId="0" fontId="18" fillId="0" borderId="0" xfId="0" applyFont="1" applyAlignment="1">
      <alignment horizontal="left" vertical="center" indent="2" readingOrder="1"/>
    </xf>
    <xf numFmtId="0" fontId="17" fillId="0" borderId="0" xfId="0" applyFont="1" applyAlignment="1">
      <alignment horizontal="left" vertical="center" indent="2" readingOrder="1"/>
    </xf>
  </cellXfs>
  <cellStyles count="3">
    <cellStyle name="Collegamento ipertestuale" xfId="2" builtinId="8"/>
    <cellStyle name="Migliaia" xfId="1" builtinId="3"/>
    <cellStyle name="Normale" xfId="0" builtinId="0"/>
  </cellStyles>
  <dxfs count="16">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s>
  <tableStyles count="0" defaultTableStyle="TableStyleMedium2" defaultPivotStyle="PivotStyleMedium9"/>
  <colors>
    <mruColors>
      <color rgb="FFCCFFFF"/>
      <color rgb="FFCCECFF"/>
      <color rgb="FF66FFFF"/>
      <color rgb="FF99CC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fi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6</xdr:row>
      <xdr:rowOff>0</xdr:rowOff>
    </xdr:from>
    <xdr:to>
      <xdr:col>13</xdr:col>
      <xdr:colOff>304800</xdr:colOff>
      <xdr:row>7</xdr:row>
      <xdr:rowOff>94193</xdr:rowOff>
    </xdr:to>
    <xdr:sp macro="" textlink="">
      <xdr:nvSpPr>
        <xdr:cNvPr id="2051" name="AutoShape 3" descr="File:Province Italia 1870.svg - Wikipedia">
          <a:extLst>
            <a:ext uri="{FF2B5EF4-FFF2-40B4-BE49-F238E27FC236}">
              <a16:creationId xmlns:a16="http://schemas.microsoft.com/office/drawing/2014/main" xmlns="" id="{00000000-0008-0000-0100-000003080000}"/>
            </a:ext>
          </a:extLst>
        </xdr:cNvPr>
        <xdr:cNvSpPr>
          <a:spLocks noChangeAspect="1" noChangeArrowheads="1"/>
        </xdr:cNvSpPr>
      </xdr:nvSpPr>
      <xdr:spPr bwMode="auto">
        <a:xfrm>
          <a:off x="10277475" y="208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732580</xdr:colOff>
      <xdr:row>29</xdr:row>
      <xdr:rowOff>635</xdr:rowOff>
    </xdr:from>
    <xdr:to>
      <xdr:col>9</xdr:col>
      <xdr:colOff>29847</xdr:colOff>
      <xdr:row>45</xdr:row>
      <xdr:rowOff>177857</xdr:rowOff>
    </xdr:to>
    <xdr:pic>
      <xdr:nvPicPr>
        <xdr:cNvPr id="8" name="Immagine 7">
          <a:extLst>
            <a:ext uri="{FF2B5EF4-FFF2-40B4-BE49-F238E27FC236}">
              <a16:creationId xmlns:a16="http://schemas.microsoft.com/office/drawing/2014/main" xmlns="" id="{00000000-0008-0000-0100-000008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1677" b="-265"/>
        <a:stretch/>
      </xdr:blipFill>
      <xdr:spPr>
        <a:xfrm>
          <a:off x="6329047" y="6299835"/>
          <a:ext cx="2700867" cy="3022022"/>
        </a:xfrm>
        <a:prstGeom prst="rect">
          <a:avLst/>
        </a:prstGeom>
      </xdr:spPr>
    </xdr:pic>
    <xdr:clientData/>
  </xdr:twoCellAnchor>
  <xdr:twoCellAnchor editAs="oneCell">
    <xdr:from>
      <xdr:col>0</xdr:col>
      <xdr:colOff>194733</xdr:colOff>
      <xdr:row>29</xdr:row>
      <xdr:rowOff>35996</xdr:rowOff>
    </xdr:from>
    <xdr:to>
      <xdr:col>3</xdr:col>
      <xdr:colOff>514342</xdr:colOff>
      <xdr:row>48</xdr:row>
      <xdr:rowOff>184779</xdr:rowOff>
    </xdr:to>
    <xdr:pic>
      <xdr:nvPicPr>
        <xdr:cNvPr id="4" name="Immagine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733" y="6335196"/>
          <a:ext cx="3714742" cy="3552383"/>
        </a:xfrm>
        <a:prstGeom prst="rect">
          <a:avLst/>
        </a:prstGeom>
      </xdr:spPr>
    </xdr:pic>
    <xdr:clientData/>
  </xdr:twoCellAnchor>
</xdr:wsDr>
</file>

<file path=xl/tables/table1.xml><?xml version="1.0" encoding="utf-8"?>
<table xmlns="http://schemas.openxmlformats.org/spreadsheetml/2006/main" id="2" name="Tabella3" displayName="Tabella3" ref="A3:G26" headerRowCount="0" totalsRowShown="0" headerRowDxfId="15" dataDxfId="14">
  <sortState ref="A3:G26">
    <sortCondition ref="C4"/>
  </sortState>
  <tableColumns count="7">
    <tableColumn id="1" name="Colonna1" headerRowDxfId="13" dataDxfId="12"/>
    <tableColumn id="2" name="Colonna2" headerRowDxfId="11" dataDxfId="10"/>
    <tableColumn id="3" name="Colonna3" headerRowDxfId="9" dataDxfId="8"/>
    <tableColumn id="4" name="Colonna4" headerRowDxfId="7" dataDxfId="6"/>
    <tableColumn id="5" name="Colonna5" headerRowDxfId="5" dataDxfId="4"/>
    <tableColumn id="6" name="Colonna6" headerRowDxfId="3" dataDxfId="2"/>
    <tableColumn id="7" name="Colonna7" headerRowDxfId="1" dataDxfId="0"/>
  </tableColumns>
  <tableStyleInfo name="TableStyleLight15" showFirstColumn="0" showLastColumn="0" showRowStripes="0"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parchiemiliacentrale.it/parco.frignano/" TargetMode="External"/><Relationship Id="rId1" Type="http://schemas.openxmlformats.org/officeDocument/2006/relationships/hyperlink" Target="http://www.mabappennino.it/" TargetMode="External"/><Relationship Id="rId4"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tabSelected="1" workbookViewId="0">
      <selection activeCell="D4" sqref="D4"/>
    </sheetView>
  </sheetViews>
  <sheetFormatPr defaultRowHeight="15"/>
  <cols>
    <col min="1" max="1" width="80.28515625" bestFit="1" customWidth="1"/>
  </cols>
  <sheetData>
    <row r="1" spans="1:1">
      <c r="A1" s="463" t="s">
        <v>646</v>
      </c>
    </row>
    <row r="2" spans="1:1" ht="78.75">
      <c r="A2" s="464" t="s">
        <v>693</v>
      </c>
    </row>
    <row r="3" spans="1:1">
      <c r="A3" s="462" t="s">
        <v>694</v>
      </c>
    </row>
    <row r="4" spans="1:1" ht="30">
      <c r="A4" s="465" t="s">
        <v>647</v>
      </c>
    </row>
    <row r="5" spans="1:1">
      <c r="A5" s="465"/>
    </row>
    <row r="6" spans="1:1">
      <c r="A6" s="466" t="s">
        <v>648</v>
      </c>
    </row>
    <row r="7" spans="1:1" s="127" customFormat="1">
      <c r="A7" s="467"/>
    </row>
    <row r="8" spans="1:1">
      <c r="A8" s="468" t="s">
        <v>695</v>
      </c>
    </row>
    <row r="9" spans="1:1">
      <c r="A9" s="468" t="s">
        <v>696</v>
      </c>
    </row>
    <row r="10" spans="1:1">
      <c r="A10" s="468" t="s">
        <v>697</v>
      </c>
    </row>
    <row r="11" spans="1:1">
      <c r="A11" s="469" t="s">
        <v>618</v>
      </c>
    </row>
    <row r="12" spans="1:1">
      <c r="A12" s="469" t="s">
        <v>619</v>
      </c>
    </row>
    <row r="13" spans="1:1">
      <c r="A13" s="469" t="s">
        <v>620</v>
      </c>
    </row>
    <row r="14" spans="1:1">
      <c r="A14" s="469" t="s">
        <v>621</v>
      </c>
    </row>
    <row r="15" spans="1:1">
      <c r="A15" s="469" t="s">
        <v>622</v>
      </c>
    </row>
    <row r="16" spans="1:1">
      <c r="A16" s="470" t="s">
        <v>623</v>
      </c>
    </row>
    <row r="17" spans="1:1">
      <c r="A17" s="469" t="s">
        <v>624</v>
      </c>
    </row>
    <row r="18" spans="1:1">
      <c r="A18" s="470" t="s">
        <v>625</v>
      </c>
    </row>
    <row r="19" spans="1:1">
      <c r="A19" s="469" t="s">
        <v>626</v>
      </c>
    </row>
    <row r="20" spans="1:1">
      <c r="A20" s="469" t="s">
        <v>627</v>
      </c>
    </row>
    <row r="21" spans="1:1">
      <c r="A21" s="470" t="s">
        <v>628</v>
      </c>
    </row>
    <row r="22" spans="1:1">
      <c r="A22" s="469" t="s">
        <v>629</v>
      </c>
    </row>
    <row r="23" spans="1:1">
      <c r="A23" s="469" t="s">
        <v>630</v>
      </c>
    </row>
    <row r="24" spans="1:1">
      <c r="A24" s="469" t="s">
        <v>631</v>
      </c>
    </row>
    <row r="25" spans="1:1">
      <c r="A25" s="469" t="s">
        <v>632</v>
      </c>
    </row>
    <row r="26" spans="1:1">
      <c r="A26" s="470" t="s">
        <v>649</v>
      </c>
    </row>
    <row r="27" spans="1:1">
      <c r="A27" s="469" t="s">
        <v>633</v>
      </c>
    </row>
    <row r="28" spans="1:1">
      <c r="A28" s="469" t="s">
        <v>634</v>
      </c>
    </row>
    <row r="29" spans="1:1">
      <c r="A29" s="469" t="s">
        <v>635</v>
      </c>
    </row>
    <row r="30" spans="1:1">
      <c r="A30" s="469" t="s">
        <v>612</v>
      </c>
    </row>
    <row r="31" spans="1:1">
      <c r="A31" s="469" t="s">
        <v>613</v>
      </c>
    </row>
    <row r="32" spans="1:1">
      <c r="A32" s="469" t="s">
        <v>614</v>
      </c>
    </row>
    <row r="33" spans="1:1">
      <c r="A33" s="469" t="s">
        <v>615</v>
      </c>
    </row>
    <row r="34" spans="1:1">
      <c r="A34" s="470" t="s">
        <v>636</v>
      </c>
    </row>
    <row r="35" spans="1:1">
      <c r="A35" s="469" t="s">
        <v>637</v>
      </c>
    </row>
    <row r="36" spans="1:1">
      <c r="A36" s="469" t="s">
        <v>638</v>
      </c>
    </row>
    <row r="37" spans="1:1">
      <c r="A37" s="469" t="s">
        <v>669</v>
      </c>
    </row>
    <row r="38" spans="1:1">
      <c r="A38" s="469" t="s">
        <v>639</v>
      </c>
    </row>
    <row r="39" spans="1:1">
      <c r="A39" s="470" t="s">
        <v>640</v>
      </c>
    </row>
    <row r="40" spans="1:1">
      <c r="A40" s="469" t="s">
        <v>641</v>
      </c>
    </row>
    <row r="41" spans="1:1">
      <c r="A41" s="469" t="s">
        <v>642</v>
      </c>
    </row>
    <row r="42" spans="1:1">
      <c r="A42" s="470" t="s">
        <v>650</v>
      </c>
    </row>
    <row r="43" spans="1:1">
      <c r="A43" s="469" t="s">
        <v>643</v>
      </c>
    </row>
    <row r="44" spans="1:1">
      <c r="A44" s="469" t="s">
        <v>644</v>
      </c>
    </row>
    <row r="45" spans="1:1">
      <c r="A45" s="469" t="s">
        <v>645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8"/>
  <sheetViews>
    <sheetView zoomScale="90" zoomScaleNormal="90" workbookViewId="0">
      <selection sqref="A1:I1"/>
    </sheetView>
  </sheetViews>
  <sheetFormatPr defaultRowHeight="15"/>
  <cols>
    <col min="1" max="1" width="27.7109375" bestFit="1" customWidth="1"/>
    <col min="2" max="2" width="7.85546875" bestFit="1" customWidth="1"/>
    <col min="3" max="3" width="14" bestFit="1" customWidth="1"/>
    <col min="4" max="4" width="15" customWidth="1"/>
    <col min="5" max="5" width="17" customWidth="1"/>
    <col min="6" max="6" width="14.7109375" bestFit="1" customWidth="1"/>
    <col min="7" max="7" width="17.85546875" customWidth="1"/>
    <col min="8" max="8" width="14" customWidth="1"/>
    <col min="9" max="9" width="3.140625" customWidth="1"/>
    <col min="10" max="10" width="47.85546875" bestFit="1" customWidth="1"/>
    <col min="12" max="12" width="14.140625" bestFit="1" customWidth="1"/>
    <col min="13" max="13" width="15.7109375" bestFit="1" customWidth="1"/>
  </cols>
  <sheetData>
    <row r="1" spans="1:17" ht="15.75">
      <c r="A1" s="305" t="s">
        <v>0</v>
      </c>
      <c r="B1" s="305"/>
      <c r="C1" s="305"/>
      <c r="D1" s="305"/>
      <c r="E1" s="305"/>
      <c r="F1" s="305"/>
      <c r="G1" s="305"/>
      <c r="H1" s="305"/>
      <c r="I1" s="305"/>
      <c r="L1" s="306" t="s">
        <v>31</v>
      </c>
      <c r="M1" s="306"/>
      <c r="N1" s="306"/>
      <c r="O1" s="306"/>
      <c r="P1" s="306"/>
      <c r="Q1" s="306"/>
    </row>
    <row r="3" spans="1:17" ht="38.25">
      <c r="A3" s="132" t="s">
        <v>1</v>
      </c>
      <c r="B3" s="132" t="s">
        <v>2</v>
      </c>
      <c r="C3" s="132" t="s">
        <v>3</v>
      </c>
      <c r="D3" s="132" t="s">
        <v>193</v>
      </c>
      <c r="E3" s="132" t="s">
        <v>456</v>
      </c>
      <c r="F3" s="132" t="s">
        <v>4</v>
      </c>
      <c r="G3" s="132" t="s">
        <v>458</v>
      </c>
      <c r="H3" s="315" t="s">
        <v>5</v>
      </c>
      <c r="I3" s="315"/>
      <c r="L3" s="5"/>
      <c r="M3" s="5"/>
      <c r="N3" s="5"/>
      <c r="O3" s="5"/>
      <c r="P3" s="5"/>
      <c r="Q3" s="5"/>
    </row>
    <row r="4" spans="1:17" ht="15" customHeight="1">
      <c r="A4" s="307"/>
      <c r="B4" s="309"/>
      <c r="C4" s="311"/>
      <c r="D4" s="313" t="s">
        <v>466</v>
      </c>
      <c r="E4" s="313" t="s">
        <v>457</v>
      </c>
      <c r="F4" s="313" t="s">
        <v>6</v>
      </c>
      <c r="G4" s="313" t="s">
        <v>459</v>
      </c>
      <c r="H4" s="316" t="s">
        <v>468</v>
      </c>
      <c r="I4" s="311"/>
    </row>
    <row r="5" spans="1:17" ht="53.25" customHeight="1">
      <c r="A5" s="308"/>
      <c r="B5" s="310"/>
      <c r="C5" s="312"/>
      <c r="D5" s="314"/>
      <c r="E5" s="314"/>
      <c r="F5" s="314"/>
      <c r="G5" s="314"/>
      <c r="H5" s="317"/>
      <c r="I5" s="312"/>
    </row>
    <row r="6" spans="1:17">
      <c r="A6" s="33" t="s">
        <v>8</v>
      </c>
      <c r="B6" s="39" t="s">
        <v>29</v>
      </c>
      <c r="C6" s="39" t="s">
        <v>30</v>
      </c>
      <c r="D6" s="34">
        <v>89.905600000000007</v>
      </c>
      <c r="E6" s="96">
        <v>2951</v>
      </c>
      <c r="F6" s="34">
        <f>E6/D6</f>
        <v>32.823316901283121</v>
      </c>
      <c r="G6" s="98">
        <v>299</v>
      </c>
      <c r="H6" s="318">
        <f>(G6/E6)*1000</f>
        <v>101.3215859030837</v>
      </c>
      <c r="I6" s="319"/>
    </row>
    <row r="7" spans="1:17">
      <c r="A7" s="3" t="s">
        <v>9</v>
      </c>
      <c r="B7" s="39" t="s">
        <v>29</v>
      </c>
      <c r="C7" s="39" t="s">
        <v>30</v>
      </c>
      <c r="D7" s="34">
        <v>39.134900000000002</v>
      </c>
      <c r="E7" s="96">
        <v>1196</v>
      </c>
      <c r="F7" s="34">
        <f t="shared" ref="F7:F27" si="0">E7/D7</f>
        <v>30.560957099673182</v>
      </c>
      <c r="G7" s="98">
        <v>128</v>
      </c>
      <c r="H7" s="318">
        <f t="shared" ref="H7:H27" si="1">(G7/E7)*1000</f>
        <v>107.02341137123746</v>
      </c>
      <c r="I7" s="319"/>
    </row>
    <row r="8" spans="1:17">
      <c r="A8" s="3" t="s">
        <v>10</v>
      </c>
      <c r="B8" s="39" t="s">
        <v>29</v>
      </c>
      <c r="C8" s="39" t="s">
        <v>30</v>
      </c>
      <c r="D8" s="34">
        <v>95.456800000000001</v>
      </c>
      <c r="E8" s="96">
        <v>1801</v>
      </c>
      <c r="F8" s="34">
        <f t="shared" si="0"/>
        <v>18.867173422951534</v>
      </c>
      <c r="G8" s="98">
        <v>160</v>
      </c>
      <c r="H8" s="318">
        <f t="shared" si="1"/>
        <v>88.839533592448646</v>
      </c>
      <c r="I8" s="319"/>
    </row>
    <row r="9" spans="1:17" s="9" customFormat="1">
      <c r="A9" s="3" t="s">
        <v>11</v>
      </c>
      <c r="B9" s="39" t="s">
        <v>29</v>
      </c>
      <c r="C9" s="39" t="s">
        <v>30</v>
      </c>
      <c r="D9" s="34">
        <v>48.295999999999999</v>
      </c>
      <c r="E9" s="96">
        <v>4003</v>
      </c>
      <c r="F9" s="34">
        <f t="shared" si="0"/>
        <v>82.884710949146935</v>
      </c>
      <c r="G9" s="98">
        <v>282</v>
      </c>
      <c r="H9" s="318">
        <f t="shared" si="1"/>
        <v>70.447164626530096</v>
      </c>
      <c r="I9" s="319"/>
    </row>
    <row r="10" spans="1:17" s="9" customFormat="1">
      <c r="A10" s="3" t="s">
        <v>12</v>
      </c>
      <c r="B10" s="39" t="s">
        <v>29</v>
      </c>
      <c r="C10" s="39" t="s">
        <v>30</v>
      </c>
      <c r="D10" s="34">
        <v>63.906999999999996</v>
      </c>
      <c r="E10" s="96">
        <v>2656</v>
      </c>
      <c r="F10" s="34">
        <f t="shared" si="0"/>
        <v>41.560392445272036</v>
      </c>
      <c r="G10" s="98">
        <v>222</v>
      </c>
      <c r="H10" s="318">
        <f t="shared" si="1"/>
        <v>83.584337349397586</v>
      </c>
      <c r="I10" s="319"/>
    </row>
    <row r="11" spans="1:17" s="9" customFormat="1">
      <c r="A11" s="3" t="s">
        <v>13</v>
      </c>
      <c r="B11" s="39" t="s">
        <v>29</v>
      </c>
      <c r="C11" s="39" t="s">
        <v>30</v>
      </c>
      <c r="D11" s="34">
        <v>45.465400000000002</v>
      </c>
      <c r="E11" s="96">
        <v>5297</v>
      </c>
      <c r="F11" s="34">
        <f t="shared" si="0"/>
        <v>116.50617832461607</v>
      </c>
      <c r="G11" s="98">
        <v>387</v>
      </c>
      <c r="H11" s="318">
        <f t="shared" si="1"/>
        <v>73.060222767604301</v>
      </c>
      <c r="I11" s="319"/>
    </row>
    <row r="12" spans="1:17" s="9" customFormat="1">
      <c r="A12" s="3" t="s">
        <v>14</v>
      </c>
      <c r="B12" s="39" t="s">
        <v>29</v>
      </c>
      <c r="C12" s="39" t="s">
        <v>30</v>
      </c>
      <c r="D12" s="34">
        <v>31.221299999999999</v>
      </c>
      <c r="E12" s="96">
        <v>914</v>
      </c>
      <c r="F12" s="34">
        <f t="shared" si="0"/>
        <v>29.274886055353235</v>
      </c>
      <c r="G12" s="98">
        <v>76</v>
      </c>
      <c r="H12" s="318">
        <f t="shared" si="1"/>
        <v>83.150984682713343</v>
      </c>
      <c r="I12" s="319"/>
    </row>
    <row r="13" spans="1:17" s="9" customFormat="1">
      <c r="A13" s="3" t="s">
        <v>15</v>
      </c>
      <c r="B13" s="39" t="s">
        <v>29</v>
      </c>
      <c r="C13" s="39" t="s">
        <v>30</v>
      </c>
      <c r="D13" s="34">
        <v>45.277000000000001</v>
      </c>
      <c r="E13" s="96">
        <v>2084</v>
      </c>
      <c r="F13" s="34">
        <f t="shared" si="0"/>
        <v>46.027784526359959</v>
      </c>
      <c r="G13" s="98">
        <v>173</v>
      </c>
      <c r="H13" s="318">
        <f t="shared" si="1"/>
        <v>83.013435700575812</v>
      </c>
      <c r="I13" s="319"/>
    </row>
    <row r="14" spans="1:17" s="9" customFormat="1">
      <c r="A14" s="3" t="s">
        <v>16</v>
      </c>
      <c r="B14" s="39" t="s">
        <v>29</v>
      </c>
      <c r="C14" s="39" t="s">
        <v>30</v>
      </c>
      <c r="D14" s="34">
        <v>81.004599999999996</v>
      </c>
      <c r="E14" s="96">
        <v>3208</v>
      </c>
      <c r="F14" s="34">
        <f t="shared" si="0"/>
        <v>39.602689229994347</v>
      </c>
      <c r="G14" s="98">
        <v>281</v>
      </c>
      <c r="H14" s="318">
        <f t="shared" si="1"/>
        <v>87.593516209476306</v>
      </c>
      <c r="I14" s="319"/>
    </row>
    <row r="15" spans="1:17" s="9" customFormat="1">
      <c r="A15" s="3" t="s">
        <v>17</v>
      </c>
      <c r="B15" s="39" t="s">
        <v>29</v>
      </c>
      <c r="C15" s="39" t="s">
        <v>30</v>
      </c>
      <c r="D15" s="34">
        <v>60.411000000000001</v>
      </c>
      <c r="E15" s="96">
        <v>2073</v>
      </c>
      <c r="F15" s="34">
        <f t="shared" si="0"/>
        <v>34.314942642896163</v>
      </c>
      <c r="G15" s="98">
        <v>179</v>
      </c>
      <c r="H15" s="318">
        <f t="shared" si="1"/>
        <v>86.348287506029905</v>
      </c>
      <c r="I15" s="319"/>
    </row>
    <row r="16" spans="1:17" s="9" customFormat="1" ht="24">
      <c r="A16" s="3" t="s">
        <v>18</v>
      </c>
      <c r="B16" s="39" t="s">
        <v>29</v>
      </c>
      <c r="C16" s="39" t="s">
        <v>30</v>
      </c>
      <c r="D16" s="34">
        <v>143.7304</v>
      </c>
      <c r="E16" s="96">
        <v>17979</v>
      </c>
      <c r="F16" s="34">
        <f t="shared" si="0"/>
        <v>125.08835987376365</v>
      </c>
      <c r="G16" s="98">
        <v>1402</v>
      </c>
      <c r="H16" s="318">
        <f t="shared" si="1"/>
        <v>77.979865398520488</v>
      </c>
      <c r="I16" s="319"/>
    </row>
    <row r="17" spans="1:12" s="9" customFormat="1">
      <c r="A17" s="3" t="s">
        <v>19</v>
      </c>
      <c r="B17" s="39" t="s">
        <v>29</v>
      </c>
      <c r="C17" s="39" t="s">
        <v>30</v>
      </c>
      <c r="D17" s="34">
        <v>76.534400000000005</v>
      </c>
      <c r="E17" s="96">
        <v>2185</v>
      </c>
      <c r="F17" s="34">
        <f t="shared" si="0"/>
        <v>28.549253668938409</v>
      </c>
      <c r="G17" s="98">
        <v>231</v>
      </c>
      <c r="H17" s="318">
        <f t="shared" si="1"/>
        <v>105.72082379862701</v>
      </c>
      <c r="I17" s="319"/>
    </row>
    <row r="18" spans="1:12" s="9" customFormat="1">
      <c r="A18" s="3" t="s">
        <v>20</v>
      </c>
      <c r="B18" s="39" t="s">
        <v>29</v>
      </c>
      <c r="C18" s="39" t="s">
        <v>30</v>
      </c>
      <c r="D18" s="34">
        <v>53.738900000000001</v>
      </c>
      <c r="E18" s="96">
        <v>1580</v>
      </c>
      <c r="F18" s="34">
        <f t="shared" si="0"/>
        <v>29.401420572434493</v>
      </c>
      <c r="G18" s="98">
        <v>114</v>
      </c>
      <c r="H18" s="318">
        <f t="shared" si="1"/>
        <v>72.151898734177209</v>
      </c>
      <c r="I18" s="319"/>
      <c r="L18" s="290"/>
    </row>
    <row r="19" spans="1:12" s="9" customFormat="1" ht="24">
      <c r="A19" s="3" t="s">
        <v>21</v>
      </c>
      <c r="B19" s="39" t="s">
        <v>29</v>
      </c>
      <c r="C19" s="39" t="s">
        <v>30</v>
      </c>
      <c r="D19" s="34">
        <v>79.665199999999999</v>
      </c>
      <c r="E19" s="96">
        <v>3753</v>
      </c>
      <c r="F19" s="34">
        <f t="shared" si="0"/>
        <v>47.109653901578106</v>
      </c>
      <c r="G19" s="98">
        <v>232</v>
      </c>
      <c r="H19" s="318">
        <f t="shared" si="1"/>
        <v>61.817212896349588</v>
      </c>
      <c r="I19" s="319"/>
    </row>
    <row r="20" spans="1:12" s="9" customFormat="1">
      <c r="A20" s="3" t="s">
        <v>22</v>
      </c>
      <c r="B20" s="39" t="s">
        <v>29</v>
      </c>
      <c r="C20" s="39" t="s">
        <v>30</v>
      </c>
      <c r="D20" s="34">
        <v>44.9129</v>
      </c>
      <c r="E20" s="96">
        <v>676</v>
      </c>
      <c r="F20" s="34">
        <f t="shared" si="0"/>
        <v>15.051354955925802</v>
      </c>
      <c r="G20" s="98">
        <v>66</v>
      </c>
      <c r="H20" s="318">
        <f t="shared" si="1"/>
        <v>97.633136094674555</v>
      </c>
      <c r="I20" s="319"/>
    </row>
    <row r="21" spans="1:12" s="9" customFormat="1">
      <c r="A21" s="3" t="s">
        <v>23</v>
      </c>
      <c r="B21" s="39" t="s">
        <v>29</v>
      </c>
      <c r="C21" s="39" t="s">
        <v>30</v>
      </c>
      <c r="D21" s="34">
        <v>93.9602</v>
      </c>
      <c r="E21" s="96">
        <v>8404</v>
      </c>
      <c r="F21" s="34">
        <f t="shared" si="0"/>
        <v>89.4421254956886</v>
      </c>
      <c r="G21" s="98">
        <v>598</v>
      </c>
      <c r="H21" s="318">
        <f t="shared" si="1"/>
        <v>71.156592099000477</v>
      </c>
      <c r="I21" s="319"/>
    </row>
    <row r="22" spans="1:12" s="9" customFormat="1">
      <c r="A22" s="3" t="s">
        <v>24</v>
      </c>
      <c r="B22" s="39" t="s">
        <v>29</v>
      </c>
      <c r="C22" s="39" t="s">
        <v>30</v>
      </c>
      <c r="D22" s="34">
        <v>52.4711</v>
      </c>
      <c r="E22" s="96">
        <v>2435</v>
      </c>
      <c r="F22" s="34">
        <f t="shared" si="0"/>
        <v>46.406498053214058</v>
      </c>
      <c r="G22" s="98">
        <v>303</v>
      </c>
      <c r="H22" s="318">
        <f t="shared" si="1"/>
        <v>124.435318275154</v>
      </c>
      <c r="I22" s="319"/>
    </row>
    <row r="23" spans="1:12" s="9" customFormat="1">
      <c r="A23" s="3" t="s">
        <v>25</v>
      </c>
      <c r="B23" s="39" t="s">
        <v>29</v>
      </c>
      <c r="C23" s="39" t="s">
        <v>30</v>
      </c>
      <c r="D23" s="34">
        <v>69.364599999999996</v>
      </c>
      <c r="E23" s="96">
        <v>4567</v>
      </c>
      <c r="F23" s="34">
        <f t="shared" si="0"/>
        <v>65.84050077417011</v>
      </c>
      <c r="G23" s="98">
        <v>434</v>
      </c>
      <c r="H23" s="318">
        <f t="shared" si="1"/>
        <v>95.029559886139708</v>
      </c>
      <c r="I23" s="319"/>
    </row>
    <row r="24" spans="1:12">
      <c r="A24" s="100" t="s">
        <v>26</v>
      </c>
      <c r="B24" s="146" t="s">
        <v>29</v>
      </c>
      <c r="C24" s="146" t="s">
        <v>30</v>
      </c>
      <c r="D24" s="108">
        <f>SUM(D6:D23)</f>
        <v>1214.4573</v>
      </c>
      <c r="E24" s="108">
        <f>SUM(E6:E23)</f>
        <v>67762</v>
      </c>
      <c r="F24" s="108">
        <f t="shared" si="0"/>
        <v>55.796115680641876</v>
      </c>
      <c r="G24" s="147">
        <f>SUM(G6:G23)</f>
        <v>5567</v>
      </c>
      <c r="H24" s="322">
        <f t="shared" si="1"/>
        <v>82.155190224609669</v>
      </c>
      <c r="I24" s="323"/>
    </row>
    <row r="25" spans="1:12">
      <c r="A25" s="15" t="s">
        <v>27</v>
      </c>
      <c r="B25" s="52"/>
      <c r="C25" s="52"/>
      <c r="D25" s="38">
        <v>2687.8823000000002</v>
      </c>
      <c r="E25" s="97">
        <v>703696</v>
      </c>
      <c r="F25" s="38">
        <f t="shared" si="0"/>
        <v>261.80313029331677</v>
      </c>
      <c r="G25" s="99">
        <v>61545</v>
      </c>
      <c r="H25" s="320">
        <f t="shared" si="1"/>
        <v>87.459641663445581</v>
      </c>
      <c r="I25" s="321"/>
    </row>
    <row r="26" spans="1:12">
      <c r="A26" s="15" t="s">
        <v>28</v>
      </c>
      <c r="B26" s="52"/>
      <c r="C26" s="52"/>
      <c r="D26" s="38">
        <v>22444.542000000001</v>
      </c>
      <c r="E26" s="97">
        <v>4438937</v>
      </c>
      <c r="F26" s="38">
        <f t="shared" si="0"/>
        <v>197.77356116244206</v>
      </c>
      <c r="G26" s="99">
        <v>386756</v>
      </c>
      <c r="H26" s="320">
        <f t="shared" si="1"/>
        <v>87.128066922328486</v>
      </c>
      <c r="I26" s="321"/>
    </row>
    <row r="27" spans="1:12">
      <c r="A27" s="15" t="s">
        <v>7</v>
      </c>
      <c r="B27" s="52"/>
      <c r="C27" s="52"/>
      <c r="D27" s="38">
        <v>302068.25640000001</v>
      </c>
      <c r="E27" s="97">
        <v>59236213</v>
      </c>
      <c r="F27" s="38">
        <f t="shared" si="0"/>
        <v>196.10207873534108</v>
      </c>
      <c r="G27" s="99">
        <v>4718444</v>
      </c>
      <c r="H27" s="320">
        <f t="shared" si="1"/>
        <v>79.654720668925961</v>
      </c>
      <c r="I27" s="321"/>
    </row>
    <row r="30" spans="1:12" ht="13.5" customHeight="1">
      <c r="D30" s="23"/>
      <c r="E30" s="23"/>
    </row>
    <row r="32" spans="1:12" ht="13.5" customHeight="1"/>
    <row r="33" ht="13.5" customHeight="1"/>
    <row r="34" ht="13.5" customHeight="1"/>
    <row r="35" ht="13.5" customHeight="1"/>
    <row r="36" ht="13.5" customHeight="1"/>
    <row r="37" ht="13.5" customHeight="1"/>
    <row r="38" ht="13.5" customHeight="1"/>
  </sheetData>
  <mergeCells count="33">
    <mergeCell ref="H26:I26"/>
    <mergeCell ref="H27:I27"/>
    <mergeCell ref="H20:I20"/>
    <mergeCell ref="H21:I21"/>
    <mergeCell ref="H22:I22"/>
    <mergeCell ref="H23:I23"/>
    <mergeCell ref="H24:I24"/>
    <mergeCell ref="H16:I16"/>
    <mergeCell ref="H17:I17"/>
    <mergeCell ref="H18:I18"/>
    <mergeCell ref="H19:I19"/>
    <mergeCell ref="H25:I25"/>
    <mergeCell ref="H11:I11"/>
    <mergeCell ref="H12:I12"/>
    <mergeCell ref="H13:I13"/>
    <mergeCell ref="H14:I14"/>
    <mergeCell ref="H15:I15"/>
    <mergeCell ref="H6:I6"/>
    <mergeCell ref="H7:I7"/>
    <mergeCell ref="H8:I8"/>
    <mergeCell ref="H9:I9"/>
    <mergeCell ref="H10:I10"/>
    <mergeCell ref="A1:I1"/>
    <mergeCell ref="L1:Q1"/>
    <mergeCell ref="A4:A5"/>
    <mergeCell ref="B4:B5"/>
    <mergeCell ref="C4:C5"/>
    <mergeCell ref="D4:D5"/>
    <mergeCell ref="E4:E5"/>
    <mergeCell ref="F4:F5"/>
    <mergeCell ref="G4:G5"/>
    <mergeCell ref="H3:I3"/>
    <mergeCell ref="H4:I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zoomScale="90" zoomScaleNormal="90" workbookViewId="0">
      <selection activeCell="M6" sqref="M6"/>
    </sheetView>
  </sheetViews>
  <sheetFormatPr defaultRowHeight="15"/>
  <cols>
    <col min="1" max="1" width="27.7109375" bestFit="1" customWidth="1"/>
    <col min="2" max="2" width="8.5703125" customWidth="1"/>
    <col min="3" max="3" width="14" bestFit="1" customWidth="1"/>
    <col min="4" max="4" width="26.85546875" bestFit="1" customWidth="1"/>
    <col min="5" max="5" width="21" customWidth="1"/>
    <col min="7" max="7" width="7.85546875" bestFit="1" customWidth="1"/>
    <col min="8" max="8" width="21.42578125" bestFit="1" customWidth="1"/>
    <col min="9" max="9" width="24.7109375" customWidth="1"/>
    <col min="10" max="10" width="28.28515625" customWidth="1"/>
  </cols>
  <sheetData>
    <row r="1" spans="1:10" ht="15.75">
      <c r="A1" s="305" t="s">
        <v>651</v>
      </c>
      <c r="B1" s="305"/>
      <c r="C1" s="305"/>
      <c r="D1" s="305"/>
      <c r="E1" s="305"/>
      <c r="F1" s="305"/>
      <c r="G1" s="305"/>
      <c r="H1" s="305"/>
      <c r="I1" s="305"/>
      <c r="J1" s="305"/>
    </row>
    <row r="3" spans="1:10" ht="84">
      <c r="A3" s="133" t="s">
        <v>1</v>
      </c>
      <c r="B3" s="133" t="s">
        <v>2</v>
      </c>
      <c r="C3" s="133" t="s">
        <v>3</v>
      </c>
      <c r="D3" s="133" t="s">
        <v>32</v>
      </c>
      <c r="E3" s="133" t="s">
        <v>655</v>
      </c>
      <c r="F3" s="134" t="s">
        <v>33</v>
      </c>
      <c r="G3" s="134" t="s">
        <v>34</v>
      </c>
      <c r="H3" s="134" t="s">
        <v>35</v>
      </c>
      <c r="I3" s="134" t="s">
        <v>201</v>
      </c>
      <c r="J3" s="134" t="s">
        <v>208</v>
      </c>
    </row>
    <row r="4" spans="1:10" ht="33.6" customHeight="1">
      <c r="A4" s="325"/>
      <c r="B4" s="327"/>
      <c r="C4" s="327"/>
      <c r="D4" s="327"/>
      <c r="E4" s="135" t="s">
        <v>653</v>
      </c>
      <c r="F4" s="328"/>
      <c r="G4" s="324"/>
      <c r="H4" s="136" t="s">
        <v>36</v>
      </c>
      <c r="I4" s="137" t="s">
        <v>202</v>
      </c>
      <c r="J4" s="138" t="s">
        <v>206</v>
      </c>
    </row>
    <row r="5" spans="1:10" ht="36" customHeight="1">
      <c r="A5" s="325"/>
      <c r="B5" s="327"/>
      <c r="C5" s="327"/>
      <c r="D5" s="327"/>
      <c r="E5" s="135" t="s">
        <v>652</v>
      </c>
      <c r="F5" s="328"/>
      <c r="G5" s="324"/>
      <c r="H5" s="136" t="s">
        <v>37</v>
      </c>
      <c r="I5" s="136" t="s">
        <v>205</v>
      </c>
      <c r="J5" s="329" t="s">
        <v>207</v>
      </c>
    </row>
    <row r="6" spans="1:10" ht="48" customHeight="1">
      <c r="A6" s="325"/>
      <c r="B6" s="327"/>
      <c r="C6" s="327"/>
      <c r="D6" s="327"/>
      <c r="E6" s="325" t="s">
        <v>654</v>
      </c>
      <c r="F6" s="328"/>
      <c r="G6" s="324"/>
      <c r="H6" s="136" t="s">
        <v>38</v>
      </c>
      <c r="I6" s="136" t="s">
        <v>203</v>
      </c>
      <c r="J6" s="329"/>
    </row>
    <row r="7" spans="1:10" ht="22.5">
      <c r="A7" s="325"/>
      <c r="B7" s="327"/>
      <c r="C7" s="327"/>
      <c r="D7" s="327"/>
      <c r="E7" s="325"/>
      <c r="F7" s="328"/>
      <c r="G7" s="324"/>
      <c r="H7" s="136" t="s">
        <v>39</v>
      </c>
      <c r="I7" s="139" t="s">
        <v>204</v>
      </c>
      <c r="J7" s="330"/>
    </row>
    <row r="8" spans="1:10">
      <c r="A8" s="326"/>
      <c r="B8" s="327"/>
      <c r="C8" s="327"/>
      <c r="D8" s="327"/>
      <c r="E8" s="326"/>
      <c r="F8" s="328"/>
      <c r="G8" s="324"/>
      <c r="H8" s="139" t="s">
        <v>40</v>
      </c>
      <c r="I8" s="144"/>
      <c r="J8" s="140"/>
    </row>
    <row r="9" spans="1:10" ht="48">
      <c r="A9" s="3" t="s">
        <v>8</v>
      </c>
      <c r="B9" s="39" t="s">
        <v>29</v>
      </c>
      <c r="C9" s="39" t="s">
        <v>30</v>
      </c>
      <c r="D9" s="3" t="s">
        <v>42</v>
      </c>
      <c r="E9" s="3" t="s">
        <v>254</v>
      </c>
      <c r="F9" s="39" t="s">
        <v>41</v>
      </c>
      <c r="G9" s="39" t="s">
        <v>41</v>
      </c>
      <c r="H9" s="141" t="s">
        <v>40</v>
      </c>
      <c r="I9" s="139" t="s">
        <v>204</v>
      </c>
      <c r="J9" s="142" t="s">
        <v>206</v>
      </c>
    </row>
    <row r="10" spans="1:10" ht="48">
      <c r="A10" s="3" t="s">
        <v>9</v>
      </c>
      <c r="B10" s="39" t="s">
        <v>29</v>
      </c>
      <c r="C10" s="39" t="s">
        <v>30</v>
      </c>
      <c r="D10" s="3" t="s">
        <v>42</v>
      </c>
      <c r="E10" s="3" t="s">
        <v>254</v>
      </c>
      <c r="F10" s="39" t="s">
        <v>41</v>
      </c>
      <c r="G10" s="39" t="s">
        <v>41</v>
      </c>
      <c r="H10" s="141" t="s">
        <v>40</v>
      </c>
      <c r="I10" s="139" t="s">
        <v>204</v>
      </c>
      <c r="J10" s="142" t="s">
        <v>206</v>
      </c>
    </row>
    <row r="11" spans="1:10" ht="48">
      <c r="A11" s="3" t="s">
        <v>10</v>
      </c>
      <c r="B11" s="39" t="s">
        <v>29</v>
      </c>
      <c r="C11" s="39" t="s">
        <v>30</v>
      </c>
      <c r="D11" s="3" t="s">
        <v>43</v>
      </c>
      <c r="E11" s="3" t="s">
        <v>254</v>
      </c>
      <c r="F11" s="39" t="s">
        <v>41</v>
      </c>
      <c r="G11" s="39" t="s">
        <v>41</v>
      </c>
      <c r="H11" s="141" t="s">
        <v>40</v>
      </c>
      <c r="I11" s="139" t="s">
        <v>204</v>
      </c>
      <c r="J11" s="142" t="s">
        <v>206</v>
      </c>
    </row>
    <row r="12" spans="1:10" ht="48">
      <c r="A12" s="3" t="s">
        <v>11</v>
      </c>
      <c r="B12" s="39" t="s">
        <v>29</v>
      </c>
      <c r="C12" s="39" t="s">
        <v>30</v>
      </c>
      <c r="D12" s="3" t="s">
        <v>44</v>
      </c>
      <c r="E12" s="3" t="s">
        <v>254</v>
      </c>
      <c r="F12" s="39" t="s">
        <v>41</v>
      </c>
      <c r="G12" s="39" t="s">
        <v>41</v>
      </c>
      <c r="H12" s="39" t="s">
        <v>39</v>
      </c>
      <c r="I12" s="139" t="s">
        <v>204</v>
      </c>
      <c r="J12" s="142" t="s">
        <v>206</v>
      </c>
    </row>
    <row r="13" spans="1:10" ht="48">
      <c r="A13" s="3" t="s">
        <v>12</v>
      </c>
      <c r="B13" s="39" t="s">
        <v>29</v>
      </c>
      <c r="C13" s="39" t="s">
        <v>30</v>
      </c>
      <c r="D13" s="3" t="s">
        <v>42</v>
      </c>
      <c r="E13" s="3" t="s">
        <v>254</v>
      </c>
      <c r="F13" s="39" t="s">
        <v>41</v>
      </c>
      <c r="G13" s="39" t="s">
        <v>41</v>
      </c>
      <c r="H13" s="39" t="s">
        <v>40</v>
      </c>
      <c r="I13" s="139" t="s">
        <v>204</v>
      </c>
      <c r="J13" s="142" t="s">
        <v>206</v>
      </c>
    </row>
    <row r="14" spans="1:10" ht="48">
      <c r="A14" s="3" t="s">
        <v>13</v>
      </c>
      <c r="B14" s="39" t="s">
        <v>29</v>
      </c>
      <c r="C14" s="39" t="s">
        <v>30</v>
      </c>
      <c r="D14" s="3" t="s">
        <v>44</v>
      </c>
      <c r="E14" s="3" t="s">
        <v>254</v>
      </c>
      <c r="F14" s="39" t="s">
        <v>41</v>
      </c>
      <c r="G14" s="39" t="s">
        <v>41</v>
      </c>
      <c r="H14" s="39" t="s">
        <v>39</v>
      </c>
      <c r="I14" s="139" t="s">
        <v>204</v>
      </c>
      <c r="J14" s="142" t="s">
        <v>207</v>
      </c>
    </row>
    <row r="15" spans="1:10" ht="48">
      <c r="A15" s="3" t="s">
        <v>14</v>
      </c>
      <c r="B15" s="39" t="s">
        <v>29</v>
      </c>
      <c r="C15" s="39" t="s">
        <v>30</v>
      </c>
      <c r="D15" s="3" t="s">
        <v>42</v>
      </c>
      <c r="E15" s="3" t="s">
        <v>254</v>
      </c>
      <c r="F15" s="39" t="s">
        <v>41</v>
      </c>
      <c r="G15" s="39" t="s">
        <v>41</v>
      </c>
      <c r="H15" s="39" t="s">
        <v>40</v>
      </c>
      <c r="I15" s="139" t="s">
        <v>204</v>
      </c>
      <c r="J15" s="142" t="s">
        <v>206</v>
      </c>
    </row>
    <row r="16" spans="1:10" ht="48">
      <c r="A16" s="3" t="s">
        <v>15</v>
      </c>
      <c r="B16" s="39" t="s">
        <v>29</v>
      </c>
      <c r="C16" s="39" t="s">
        <v>30</v>
      </c>
      <c r="D16" s="3" t="s">
        <v>43</v>
      </c>
      <c r="E16" s="3" t="s">
        <v>254</v>
      </c>
      <c r="F16" s="39" t="s">
        <v>41</v>
      </c>
      <c r="G16" s="39" t="s">
        <v>41</v>
      </c>
      <c r="H16" s="39" t="s">
        <v>40</v>
      </c>
      <c r="I16" s="139" t="s">
        <v>204</v>
      </c>
      <c r="J16" s="142" t="s">
        <v>206</v>
      </c>
    </row>
    <row r="17" spans="1:10" ht="48">
      <c r="A17" s="3" t="s">
        <v>16</v>
      </c>
      <c r="B17" s="39" t="s">
        <v>29</v>
      </c>
      <c r="C17" s="39" t="s">
        <v>30</v>
      </c>
      <c r="D17" s="143" t="s">
        <v>45</v>
      </c>
      <c r="E17" s="3" t="s">
        <v>254</v>
      </c>
      <c r="F17" s="39" t="s">
        <v>41</v>
      </c>
      <c r="G17" s="39" t="s">
        <v>41</v>
      </c>
      <c r="H17" s="39" t="s">
        <v>40</v>
      </c>
      <c r="I17" s="139" t="s">
        <v>204</v>
      </c>
      <c r="J17" s="142" t="s">
        <v>206</v>
      </c>
    </row>
    <row r="18" spans="1:10" ht="48">
      <c r="A18" s="3" t="s">
        <v>17</v>
      </c>
      <c r="B18" s="39" t="s">
        <v>29</v>
      </c>
      <c r="C18" s="39" t="s">
        <v>30</v>
      </c>
      <c r="D18" s="7" t="s">
        <v>43</v>
      </c>
      <c r="E18" s="3" t="s">
        <v>254</v>
      </c>
      <c r="F18" s="39" t="s">
        <v>41</v>
      </c>
      <c r="G18" s="39" t="s">
        <v>41</v>
      </c>
      <c r="H18" s="39" t="s">
        <v>40</v>
      </c>
      <c r="I18" s="139" t="s">
        <v>204</v>
      </c>
      <c r="J18" s="142" t="s">
        <v>206</v>
      </c>
    </row>
    <row r="19" spans="1:10" ht="48">
      <c r="A19" s="3" t="s">
        <v>18</v>
      </c>
      <c r="B19" s="39" t="s">
        <v>29</v>
      </c>
      <c r="C19" s="39" t="s">
        <v>30</v>
      </c>
      <c r="D19" s="7" t="s">
        <v>42</v>
      </c>
      <c r="E19" s="3" t="s">
        <v>255</v>
      </c>
      <c r="F19" s="39" t="s">
        <v>41</v>
      </c>
      <c r="G19" s="39" t="s">
        <v>41</v>
      </c>
      <c r="H19" s="39" t="s">
        <v>40</v>
      </c>
      <c r="I19" s="139" t="s">
        <v>204</v>
      </c>
      <c r="J19" s="142" t="s">
        <v>206</v>
      </c>
    </row>
    <row r="20" spans="1:10" ht="48">
      <c r="A20" s="3" t="s">
        <v>19</v>
      </c>
      <c r="B20" s="39" t="s">
        <v>29</v>
      </c>
      <c r="C20" s="39" t="s">
        <v>30</v>
      </c>
      <c r="D20" s="7" t="s">
        <v>42</v>
      </c>
      <c r="E20" s="3" t="s">
        <v>254</v>
      </c>
      <c r="F20" s="39" t="s">
        <v>41</v>
      </c>
      <c r="G20" s="39" t="s">
        <v>41</v>
      </c>
      <c r="H20" s="39" t="s">
        <v>39</v>
      </c>
      <c r="I20" s="139" t="s">
        <v>204</v>
      </c>
      <c r="J20" s="142" t="s">
        <v>206</v>
      </c>
    </row>
    <row r="21" spans="1:10" ht="48">
      <c r="A21" s="3" t="s">
        <v>20</v>
      </c>
      <c r="B21" s="39" t="s">
        <v>29</v>
      </c>
      <c r="C21" s="39" t="s">
        <v>30</v>
      </c>
      <c r="D21" s="7" t="s">
        <v>42</v>
      </c>
      <c r="E21" s="3" t="s">
        <v>254</v>
      </c>
      <c r="F21" s="39" t="s">
        <v>41</v>
      </c>
      <c r="G21" s="39" t="s">
        <v>41</v>
      </c>
      <c r="H21" s="39" t="s">
        <v>40</v>
      </c>
      <c r="I21" s="139" t="s">
        <v>204</v>
      </c>
      <c r="J21" s="142" t="s">
        <v>206</v>
      </c>
    </row>
    <row r="22" spans="1:10" ht="48">
      <c r="A22" s="3" t="s">
        <v>21</v>
      </c>
      <c r="B22" s="39" t="s">
        <v>29</v>
      </c>
      <c r="C22" s="39" t="s">
        <v>30</v>
      </c>
      <c r="D22" s="7" t="s">
        <v>43</v>
      </c>
      <c r="E22" s="3" t="s">
        <v>254</v>
      </c>
      <c r="F22" s="39" t="s">
        <v>41</v>
      </c>
      <c r="G22" s="39" t="s">
        <v>41</v>
      </c>
      <c r="H22" s="39" t="s">
        <v>40</v>
      </c>
      <c r="I22" s="139" t="s">
        <v>204</v>
      </c>
      <c r="J22" s="142" t="s">
        <v>206</v>
      </c>
    </row>
    <row r="23" spans="1:10" ht="48">
      <c r="A23" s="3" t="s">
        <v>22</v>
      </c>
      <c r="B23" s="39" t="s">
        <v>29</v>
      </c>
      <c r="C23" s="39" t="s">
        <v>30</v>
      </c>
      <c r="D23" s="7" t="s">
        <v>42</v>
      </c>
      <c r="E23" s="3" t="s">
        <v>254</v>
      </c>
      <c r="F23" s="39" t="s">
        <v>41</v>
      </c>
      <c r="G23" s="39" t="s">
        <v>41</v>
      </c>
      <c r="H23" s="39" t="s">
        <v>40</v>
      </c>
      <c r="I23" s="139" t="s">
        <v>204</v>
      </c>
      <c r="J23" s="142" t="s">
        <v>206</v>
      </c>
    </row>
    <row r="24" spans="1:10" ht="48">
      <c r="A24" s="3" t="s">
        <v>23</v>
      </c>
      <c r="B24" s="39" t="s">
        <v>29</v>
      </c>
      <c r="C24" s="39" t="s">
        <v>30</v>
      </c>
      <c r="D24" s="7" t="s">
        <v>42</v>
      </c>
      <c r="E24" s="3" t="s">
        <v>254</v>
      </c>
      <c r="F24" s="39" t="s">
        <v>41</v>
      </c>
      <c r="G24" s="39" t="s">
        <v>41</v>
      </c>
      <c r="H24" s="39" t="s">
        <v>40</v>
      </c>
      <c r="I24" s="139" t="s">
        <v>204</v>
      </c>
      <c r="J24" s="142" t="s">
        <v>206</v>
      </c>
    </row>
    <row r="25" spans="1:10" ht="48">
      <c r="A25" s="3" t="s">
        <v>24</v>
      </c>
      <c r="B25" s="39" t="s">
        <v>29</v>
      </c>
      <c r="C25" s="39" t="s">
        <v>30</v>
      </c>
      <c r="D25" s="7" t="s">
        <v>42</v>
      </c>
      <c r="E25" s="3" t="s">
        <v>254</v>
      </c>
      <c r="F25" s="39" t="s">
        <v>41</v>
      </c>
      <c r="G25" s="39" t="s">
        <v>41</v>
      </c>
      <c r="H25" s="39" t="s">
        <v>40</v>
      </c>
      <c r="I25" s="139" t="s">
        <v>204</v>
      </c>
      <c r="J25" s="142" t="s">
        <v>206</v>
      </c>
    </row>
    <row r="26" spans="1:10" ht="48">
      <c r="A26" s="3" t="s">
        <v>25</v>
      </c>
      <c r="B26" s="39" t="s">
        <v>29</v>
      </c>
      <c r="C26" s="39" t="s">
        <v>30</v>
      </c>
      <c r="D26" s="3" t="s">
        <v>44</v>
      </c>
      <c r="E26" s="3" t="s">
        <v>254</v>
      </c>
      <c r="F26" s="39" t="s">
        <v>41</v>
      </c>
      <c r="G26" s="39" t="s">
        <v>41</v>
      </c>
      <c r="H26" s="39" t="s">
        <v>40</v>
      </c>
      <c r="I26" s="139" t="s">
        <v>204</v>
      </c>
      <c r="J26" s="142" t="s">
        <v>206</v>
      </c>
    </row>
  </sheetData>
  <mergeCells count="9">
    <mergeCell ref="A1:J1"/>
    <mergeCell ref="G4:G8"/>
    <mergeCell ref="A4:A8"/>
    <mergeCell ref="B4:B8"/>
    <mergeCell ref="C4:C8"/>
    <mergeCell ref="D4:D8"/>
    <mergeCell ref="F4:F8"/>
    <mergeCell ref="E6:E8"/>
    <mergeCell ref="J5:J7"/>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6"/>
  <sheetViews>
    <sheetView topLeftCell="A109" zoomScaleNormal="100" workbookViewId="0">
      <selection activeCell="L132" sqref="L132"/>
    </sheetView>
  </sheetViews>
  <sheetFormatPr defaultRowHeight="15"/>
  <cols>
    <col min="1" max="1" width="34.42578125" customWidth="1"/>
    <col min="2" max="3" width="12.7109375" bestFit="1" customWidth="1"/>
    <col min="4" max="4" width="18.28515625" bestFit="1" customWidth="1"/>
    <col min="5" max="5" width="11.7109375" bestFit="1" customWidth="1"/>
    <col min="6" max="6" width="13.5703125" bestFit="1" customWidth="1"/>
    <col min="7" max="7" width="17.28515625" bestFit="1" customWidth="1"/>
    <col min="8" max="8" width="14.7109375" bestFit="1" customWidth="1"/>
    <col min="9" max="9" width="13.42578125" bestFit="1" customWidth="1"/>
    <col min="10" max="10" width="14.7109375" bestFit="1" customWidth="1"/>
    <col min="11" max="11" width="12.85546875" bestFit="1" customWidth="1"/>
    <col min="12" max="12" width="14.7109375" bestFit="1" customWidth="1"/>
    <col min="13" max="13" width="10.7109375" bestFit="1" customWidth="1"/>
    <col min="14" max="14" width="10.7109375" customWidth="1"/>
  </cols>
  <sheetData>
    <row r="1" spans="1:25">
      <c r="A1" s="343" t="s">
        <v>690</v>
      </c>
      <c r="B1" s="343"/>
      <c r="C1" s="343"/>
      <c r="D1" s="343"/>
      <c r="E1" s="343"/>
      <c r="F1" s="343"/>
      <c r="G1" s="343"/>
      <c r="H1" s="343"/>
      <c r="I1" s="343"/>
      <c r="J1" s="343"/>
      <c r="K1" s="343"/>
      <c r="L1" s="343"/>
      <c r="M1" s="343"/>
      <c r="N1" s="343"/>
      <c r="P1" s="104"/>
      <c r="Q1" s="104"/>
      <c r="R1" s="104"/>
      <c r="S1" s="104"/>
      <c r="T1" s="104"/>
      <c r="U1" s="104"/>
      <c r="V1" s="104"/>
      <c r="W1" s="104"/>
      <c r="X1" s="104"/>
      <c r="Y1" s="104"/>
    </row>
    <row r="3" spans="1:25" s="272" customFormat="1" ht="28.5" customHeight="1">
      <c r="A3" s="350"/>
      <c r="B3" s="352" t="s">
        <v>656</v>
      </c>
      <c r="C3" s="352"/>
      <c r="D3" s="352"/>
      <c r="E3" s="352"/>
      <c r="F3" s="352"/>
      <c r="G3" s="352" t="s">
        <v>461</v>
      </c>
      <c r="H3" s="352"/>
      <c r="I3" s="352"/>
      <c r="J3" s="352"/>
      <c r="K3" s="352"/>
      <c r="L3" s="355" t="s">
        <v>460</v>
      </c>
      <c r="M3" s="356"/>
      <c r="N3" s="357"/>
    </row>
    <row r="4" spans="1:25" s="272" customFormat="1" ht="27" customHeight="1">
      <c r="A4" s="351"/>
      <c r="B4" s="352"/>
      <c r="C4" s="352"/>
      <c r="D4" s="352"/>
      <c r="E4" s="352"/>
      <c r="F4" s="352"/>
      <c r="G4" s="352"/>
      <c r="H4" s="352"/>
      <c r="I4" s="352"/>
      <c r="J4" s="352"/>
      <c r="K4" s="352"/>
      <c r="L4" s="358"/>
      <c r="M4" s="359"/>
      <c r="N4" s="360"/>
    </row>
    <row r="5" spans="1:25" s="272" customFormat="1">
      <c r="A5" s="353" t="s">
        <v>46</v>
      </c>
      <c r="B5" s="349" t="s">
        <v>47</v>
      </c>
      <c r="C5" s="349"/>
      <c r="D5" s="349" t="s">
        <v>48</v>
      </c>
      <c r="E5" s="349"/>
      <c r="F5" s="130" t="s">
        <v>49</v>
      </c>
      <c r="G5" s="349" t="s">
        <v>47</v>
      </c>
      <c r="H5" s="349"/>
      <c r="I5" s="349" t="s">
        <v>48</v>
      </c>
      <c r="J5" s="349"/>
      <c r="K5" s="130" t="s">
        <v>49</v>
      </c>
      <c r="L5" s="130" t="s">
        <v>47</v>
      </c>
      <c r="M5" s="130" t="s">
        <v>48</v>
      </c>
      <c r="N5" s="130" t="s">
        <v>49</v>
      </c>
    </row>
    <row r="6" spans="1:25" s="272" customFormat="1">
      <c r="A6" s="354"/>
      <c r="B6" s="130" t="s">
        <v>50</v>
      </c>
      <c r="C6" s="130" t="s">
        <v>51</v>
      </c>
      <c r="D6" s="130" t="s">
        <v>50</v>
      </c>
      <c r="E6" s="130" t="s">
        <v>51</v>
      </c>
      <c r="F6" s="130" t="s">
        <v>52</v>
      </c>
      <c r="G6" s="130" t="s">
        <v>50</v>
      </c>
      <c r="H6" s="130" t="s">
        <v>51</v>
      </c>
      <c r="I6" s="130" t="s">
        <v>50</v>
      </c>
      <c r="J6" s="130" t="s">
        <v>51</v>
      </c>
      <c r="K6" s="130" t="s">
        <v>52</v>
      </c>
      <c r="L6" s="130" t="s">
        <v>51</v>
      </c>
      <c r="M6" s="130" t="s">
        <v>51</v>
      </c>
      <c r="N6" s="130" t="s">
        <v>51</v>
      </c>
    </row>
    <row r="7" spans="1:25" s="272" customFormat="1">
      <c r="A7" s="295" t="s">
        <v>8</v>
      </c>
      <c r="B7" s="296">
        <v>1466</v>
      </c>
      <c r="C7" s="297">
        <f>(B7*100)/F7</f>
        <v>48.414795244385736</v>
      </c>
      <c r="D7" s="297">
        <v>1562</v>
      </c>
      <c r="E7" s="297">
        <f>(D7*100)/F7</f>
        <v>51.585204755614264</v>
      </c>
      <c r="F7" s="297">
        <v>3028</v>
      </c>
      <c r="G7" s="297">
        <v>1442</v>
      </c>
      <c r="H7" s="297">
        <f>G7*100/K7</f>
        <v>48.864791596069132</v>
      </c>
      <c r="I7" s="297">
        <v>1509</v>
      </c>
      <c r="J7" s="297">
        <f>I7*100/K7</f>
        <v>51.135208403930868</v>
      </c>
      <c r="K7" s="297">
        <v>2951</v>
      </c>
      <c r="L7" s="297">
        <f>((G7/B7)*100)-100</f>
        <v>-1.6371077762619421</v>
      </c>
      <c r="M7" s="297">
        <f>((I7/D7)*100)-100</f>
        <v>-3.3930857874519944</v>
      </c>
      <c r="N7" s="297">
        <f>((K7/F7)*100)-100</f>
        <v>-2.5429326287978853</v>
      </c>
    </row>
    <row r="8" spans="1:25" s="272" customFormat="1">
      <c r="A8" s="65" t="s">
        <v>9</v>
      </c>
      <c r="B8" s="296">
        <v>643</v>
      </c>
      <c r="C8" s="297">
        <f t="shared" ref="C8:C28" si="0">(B8*100)/F8</f>
        <v>49.309815950920246</v>
      </c>
      <c r="D8" s="297">
        <v>661</v>
      </c>
      <c r="E8" s="297">
        <f t="shared" ref="E8:E28" si="1">(D8*100)/F8</f>
        <v>50.690184049079754</v>
      </c>
      <c r="F8" s="297">
        <v>1304</v>
      </c>
      <c r="G8" s="297">
        <v>600</v>
      </c>
      <c r="H8" s="297">
        <f t="shared" ref="H8:H28" si="2">G8*100/K8</f>
        <v>50.167224080267559</v>
      </c>
      <c r="I8" s="297">
        <v>596</v>
      </c>
      <c r="J8" s="297">
        <f t="shared" ref="J8:J28" si="3">I8*100/K8</f>
        <v>49.832775919732441</v>
      </c>
      <c r="K8" s="297">
        <v>1196</v>
      </c>
      <c r="L8" s="297">
        <f t="shared" ref="L8:L28" si="4">((G8/B8)*100)-100</f>
        <v>-6.6874027993779208</v>
      </c>
      <c r="M8" s="297">
        <f t="shared" ref="M8:M28" si="5">((I8/D8)*100)-100</f>
        <v>-9.8335854765506809</v>
      </c>
      <c r="N8" s="297">
        <f t="shared" ref="N8:N28" si="6">((K8/F8)*100)-100</f>
        <v>-8.2822085889570474</v>
      </c>
    </row>
    <row r="9" spans="1:25" s="272" customFormat="1">
      <c r="A9" s="65" t="s">
        <v>10</v>
      </c>
      <c r="B9" s="296">
        <v>964</v>
      </c>
      <c r="C9" s="297">
        <f t="shared" si="0"/>
        <v>48.272408612919378</v>
      </c>
      <c r="D9" s="297">
        <v>1033</v>
      </c>
      <c r="E9" s="297">
        <f t="shared" si="1"/>
        <v>51.727591387080622</v>
      </c>
      <c r="F9" s="297">
        <v>1997</v>
      </c>
      <c r="G9" s="297">
        <v>902</v>
      </c>
      <c r="H9" s="297">
        <f t="shared" si="2"/>
        <v>50.083287062742919</v>
      </c>
      <c r="I9" s="297">
        <v>899</v>
      </c>
      <c r="J9" s="297">
        <f t="shared" si="3"/>
        <v>49.916712937257081</v>
      </c>
      <c r="K9" s="297">
        <v>1801</v>
      </c>
      <c r="L9" s="297">
        <f t="shared" si="4"/>
        <v>-6.431535269709542</v>
      </c>
      <c r="M9" s="297">
        <f t="shared" si="5"/>
        <v>-12.971926427879964</v>
      </c>
      <c r="N9" s="297">
        <f t="shared" si="6"/>
        <v>-9.8147220831246784</v>
      </c>
    </row>
    <row r="10" spans="1:25" s="299" customFormat="1">
      <c r="A10" s="66" t="s">
        <v>11</v>
      </c>
      <c r="B10" s="296">
        <v>2015</v>
      </c>
      <c r="C10" s="298">
        <f t="shared" si="0"/>
        <v>50.387596899224803</v>
      </c>
      <c r="D10" s="298">
        <v>1984</v>
      </c>
      <c r="E10" s="298">
        <f t="shared" si="1"/>
        <v>49.612403100775197</v>
      </c>
      <c r="F10" s="298">
        <v>3999</v>
      </c>
      <c r="G10" s="298">
        <v>2038</v>
      </c>
      <c r="H10" s="297">
        <f t="shared" si="2"/>
        <v>50.911816137896579</v>
      </c>
      <c r="I10" s="298">
        <v>1965</v>
      </c>
      <c r="J10" s="297">
        <f t="shared" si="3"/>
        <v>49.088183862103421</v>
      </c>
      <c r="K10" s="298">
        <v>4003</v>
      </c>
      <c r="L10" s="297">
        <f t="shared" si="4"/>
        <v>1.1414392059553364</v>
      </c>
      <c r="M10" s="297">
        <f t="shared" si="5"/>
        <v>-0.95766129032257652</v>
      </c>
      <c r="N10" s="298">
        <f t="shared" si="6"/>
        <v>0.1000250062515704</v>
      </c>
    </row>
    <row r="11" spans="1:25" s="299" customFormat="1">
      <c r="A11" s="66" t="s">
        <v>12</v>
      </c>
      <c r="B11" s="296">
        <v>1403</v>
      </c>
      <c r="C11" s="298">
        <f t="shared" si="0"/>
        <v>49.331926863572434</v>
      </c>
      <c r="D11" s="298">
        <v>1441</v>
      </c>
      <c r="E11" s="298">
        <f t="shared" si="1"/>
        <v>50.668073136427566</v>
      </c>
      <c r="F11" s="298">
        <v>2844</v>
      </c>
      <c r="G11" s="298">
        <v>1323</v>
      </c>
      <c r="H11" s="297">
        <f t="shared" si="2"/>
        <v>49.811746987951807</v>
      </c>
      <c r="I11" s="298">
        <v>1333</v>
      </c>
      <c r="J11" s="297">
        <f t="shared" si="3"/>
        <v>50.188253012048193</v>
      </c>
      <c r="K11" s="298">
        <v>2656</v>
      </c>
      <c r="L11" s="297">
        <f t="shared" si="4"/>
        <v>-5.7020669992872399</v>
      </c>
      <c r="M11" s="297">
        <f t="shared" si="5"/>
        <v>-7.4947952810548202</v>
      </c>
      <c r="N11" s="298">
        <f t="shared" si="6"/>
        <v>-6.6104078762306671</v>
      </c>
    </row>
    <row r="12" spans="1:25" s="299" customFormat="1">
      <c r="A12" s="66" t="s">
        <v>13</v>
      </c>
      <c r="B12" s="296">
        <v>2392</v>
      </c>
      <c r="C12" s="298">
        <f t="shared" si="0"/>
        <v>49.968665134739922</v>
      </c>
      <c r="D12" s="298">
        <v>2395</v>
      </c>
      <c r="E12" s="298">
        <f t="shared" si="1"/>
        <v>50.031334865260078</v>
      </c>
      <c r="F12" s="298">
        <v>4787</v>
      </c>
      <c r="G12" s="298">
        <v>2649</v>
      </c>
      <c r="H12" s="297">
        <f t="shared" si="2"/>
        <v>50.009439305267129</v>
      </c>
      <c r="I12" s="298">
        <v>2648</v>
      </c>
      <c r="J12" s="297">
        <f t="shared" si="3"/>
        <v>49.990560694732871</v>
      </c>
      <c r="K12" s="298">
        <v>5297</v>
      </c>
      <c r="L12" s="297">
        <f t="shared" si="4"/>
        <v>10.744147157190625</v>
      </c>
      <c r="M12" s="297">
        <f t="shared" si="5"/>
        <v>10.563674321503129</v>
      </c>
      <c r="N12" s="298">
        <f t="shared" si="6"/>
        <v>10.65385418842699</v>
      </c>
    </row>
    <row r="13" spans="1:25" s="299" customFormat="1">
      <c r="A13" s="66" t="s">
        <v>14</v>
      </c>
      <c r="B13" s="296">
        <v>510</v>
      </c>
      <c r="C13" s="298">
        <f t="shared" si="0"/>
        <v>51</v>
      </c>
      <c r="D13" s="298">
        <v>490</v>
      </c>
      <c r="E13" s="298">
        <f t="shared" si="1"/>
        <v>49</v>
      </c>
      <c r="F13" s="298">
        <v>1000</v>
      </c>
      <c r="G13" s="298">
        <v>475</v>
      </c>
      <c r="H13" s="297">
        <f t="shared" si="2"/>
        <v>51.969365426695845</v>
      </c>
      <c r="I13" s="298">
        <v>439</v>
      </c>
      <c r="J13" s="297">
        <f t="shared" si="3"/>
        <v>48.030634573304155</v>
      </c>
      <c r="K13" s="298">
        <v>914</v>
      </c>
      <c r="L13" s="297">
        <f t="shared" si="4"/>
        <v>-6.8627450980392126</v>
      </c>
      <c r="M13" s="297">
        <f t="shared" si="5"/>
        <v>-10.408163265306129</v>
      </c>
      <c r="N13" s="298">
        <f t="shared" si="6"/>
        <v>-8.5999999999999943</v>
      </c>
    </row>
    <row r="14" spans="1:25" s="299" customFormat="1">
      <c r="A14" s="66" t="s">
        <v>15</v>
      </c>
      <c r="B14" s="296">
        <v>1134</v>
      </c>
      <c r="C14" s="298">
        <f t="shared" si="0"/>
        <v>50.332889480692408</v>
      </c>
      <c r="D14" s="298">
        <v>1119</v>
      </c>
      <c r="E14" s="298">
        <f t="shared" si="1"/>
        <v>49.667110519307592</v>
      </c>
      <c r="F14" s="298">
        <v>2253</v>
      </c>
      <c r="G14" s="298">
        <v>1053</v>
      </c>
      <c r="H14" s="297">
        <f t="shared" si="2"/>
        <v>50.527831094049901</v>
      </c>
      <c r="I14" s="298">
        <v>1031</v>
      </c>
      <c r="J14" s="297">
        <f t="shared" si="3"/>
        <v>49.472168905950099</v>
      </c>
      <c r="K14" s="298">
        <v>2084</v>
      </c>
      <c r="L14" s="297">
        <f t="shared" si="4"/>
        <v>-7.1428571428571388</v>
      </c>
      <c r="M14" s="297">
        <f t="shared" si="5"/>
        <v>-7.8641644325290372</v>
      </c>
      <c r="N14" s="298">
        <f t="shared" si="6"/>
        <v>-7.5011096316023043</v>
      </c>
    </row>
    <row r="15" spans="1:25" s="299" customFormat="1">
      <c r="A15" s="66" t="s">
        <v>16</v>
      </c>
      <c r="B15" s="296">
        <v>1678</v>
      </c>
      <c r="C15" s="298">
        <f t="shared" si="0"/>
        <v>49.985105749180818</v>
      </c>
      <c r="D15" s="298">
        <v>1679</v>
      </c>
      <c r="E15" s="298">
        <f t="shared" si="1"/>
        <v>50.014894250819182</v>
      </c>
      <c r="F15" s="298">
        <v>3357</v>
      </c>
      <c r="G15" s="298">
        <v>1596</v>
      </c>
      <c r="H15" s="297">
        <f t="shared" si="2"/>
        <v>49.750623441396506</v>
      </c>
      <c r="I15" s="298">
        <v>1612</v>
      </c>
      <c r="J15" s="297">
        <f t="shared" si="3"/>
        <v>50.249376558603494</v>
      </c>
      <c r="K15" s="298">
        <v>3208</v>
      </c>
      <c r="L15" s="297">
        <f t="shared" si="4"/>
        <v>-4.8867699642431432</v>
      </c>
      <c r="M15" s="297">
        <f t="shared" si="5"/>
        <v>-3.99047051816558</v>
      </c>
      <c r="N15" s="298">
        <f t="shared" si="6"/>
        <v>-4.4384867441167728</v>
      </c>
    </row>
    <row r="16" spans="1:25" s="299" customFormat="1">
      <c r="A16" s="66" t="s">
        <v>17</v>
      </c>
      <c r="B16" s="296">
        <v>1135</v>
      </c>
      <c r="C16" s="298">
        <f t="shared" si="0"/>
        <v>48.215802888700082</v>
      </c>
      <c r="D16" s="298">
        <v>1219</v>
      </c>
      <c r="E16" s="298">
        <f t="shared" si="1"/>
        <v>51.784197111299918</v>
      </c>
      <c r="F16" s="298">
        <v>2354</v>
      </c>
      <c r="G16" s="298">
        <v>1024</v>
      </c>
      <c r="H16" s="297">
        <f t="shared" si="2"/>
        <v>49.397009165460688</v>
      </c>
      <c r="I16" s="298">
        <v>1049</v>
      </c>
      <c r="J16" s="297">
        <f t="shared" si="3"/>
        <v>50.602990834539312</v>
      </c>
      <c r="K16" s="298">
        <v>2073</v>
      </c>
      <c r="L16" s="297">
        <f t="shared" si="4"/>
        <v>-9.7797356828193784</v>
      </c>
      <c r="M16" s="297">
        <f t="shared" si="5"/>
        <v>-13.945857260049223</v>
      </c>
      <c r="N16" s="298">
        <f t="shared" si="6"/>
        <v>-11.937128292268483</v>
      </c>
    </row>
    <row r="17" spans="1:25" s="299" customFormat="1">
      <c r="A17" s="66" t="s">
        <v>18</v>
      </c>
      <c r="B17" s="296">
        <v>8401</v>
      </c>
      <c r="C17" s="298">
        <f t="shared" si="0"/>
        <v>48.848703337597392</v>
      </c>
      <c r="D17" s="298">
        <v>8797</v>
      </c>
      <c r="E17" s="298">
        <f t="shared" si="1"/>
        <v>51.151296662402608</v>
      </c>
      <c r="F17" s="298">
        <v>17198</v>
      </c>
      <c r="G17" s="298">
        <v>8928</v>
      </c>
      <c r="H17" s="297">
        <f t="shared" si="2"/>
        <v>49.657934256632736</v>
      </c>
      <c r="I17" s="298">
        <v>9051</v>
      </c>
      <c r="J17" s="297">
        <f t="shared" si="3"/>
        <v>50.342065743367264</v>
      </c>
      <c r="K17" s="298">
        <v>17979</v>
      </c>
      <c r="L17" s="297">
        <f t="shared" si="4"/>
        <v>6.2730627306273163</v>
      </c>
      <c r="M17" s="297">
        <f t="shared" si="5"/>
        <v>2.8873479595316525</v>
      </c>
      <c r="N17" s="298">
        <f t="shared" si="6"/>
        <v>4.5412257239214</v>
      </c>
    </row>
    <row r="18" spans="1:25" s="299" customFormat="1">
      <c r="A18" s="66" t="s">
        <v>19</v>
      </c>
      <c r="B18" s="296">
        <v>1107</v>
      </c>
      <c r="C18" s="298">
        <f t="shared" si="0"/>
        <v>49.397590361445786</v>
      </c>
      <c r="D18" s="298">
        <v>1134</v>
      </c>
      <c r="E18" s="298">
        <f t="shared" si="1"/>
        <v>50.602409638554214</v>
      </c>
      <c r="F18" s="298">
        <v>2241</v>
      </c>
      <c r="G18" s="298">
        <v>1098</v>
      </c>
      <c r="H18" s="297">
        <f t="shared" si="2"/>
        <v>50.251716247139591</v>
      </c>
      <c r="I18" s="298">
        <v>1087</v>
      </c>
      <c r="J18" s="297">
        <f t="shared" si="3"/>
        <v>49.748283752860409</v>
      </c>
      <c r="K18" s="298">
        <v>2185</v>
      </c>
      <c r="L18" s="297">
        <f t="shared" si="4"/>
        <v>-0.81300813008130035</v>
      </c>
      <c r="M18" s="297">
        <f t="shared" si="5"/>
        <v>-4.1446208112874814</v>
      </c>
      <c r="N18" s="298">
        <f t="shared" si="6"/>
        <v>-2.4988844265952679</v>
      </c>
    </row>
    <row r="19" spans="1:25" s="299" customFormat="1">
      <c r="A19" s="66" t="s">
        <v>20</v>
      </c>
      <c r="B19" s="296">
        <v>884</v>
      </c>
      <c r="C19" s="298">
        <f t="shared" si="0"/>
        <v>50.746268656716417</v>
      </c>
      <c r="D19" s="298">
        <v>858</v>
      </c>
      <c r="E19" s="298">
        <f t="shared" si="1"/>
        <v>49.253731343283583</v>
      </c>
      <c r="F19" s="298">
        <v>1742</v>
      </c>
      <c r="G19" s="298">
        <v>800</v>
      </c>
      <c r="H19" s="297">
        <f t="shared" si="2"/>
        <v>50.632911392405063</v>
      </c>
      <c r="I19" s="298">
        <v>780</v>
      </c>
      <c r="J19" s="297">
        <f t="shared" si="3"/>
        <v>49.367088607594937</v>
      </c>
      <c r="K19" s="298">
        <v>1580</v>
      </c>
      <c r="L19" s="297">
        <f t="shared" si="4"/>
        <v>-9.5022624434389087</v>
      </c>
      <c r="M19" s="297">
        <f t="shared" si="5"/>
        <v>-9.0909090909090935</v>
      </c>
      <c r="N19" s="298">
        <f t="shared" si="6"/>
        <v>-9.299655568312275</v>
      </c>
    </row>
    <row r="20" spans="1:25" s="299" customFormat="1">
      <c r="A20" s="66" t="s">
        <v>21</v>
      </c>
      <c r="B20" s="296">
        <v>1892</v>
      </c>
      <c r="C20" s="298">
        <f t="shared" si="0"/>
        <v>50.145772594752188</v>
      </c>
      <c r="D20" s="298">
        <v>1881</v>
      </c>
      <c r="E20" s="298">
        <f t="shared" si="1"/>
        <v>49.854227405247812</v>
      </c>
      <c r="F20" s="298">
        <v>3773</v>
      </c>
      <c r="G20" s="298">
        <v>1916</v>
      </c>
      <c r="H20" s="297">
        <f t="shared" si="2"/>
        <v>51.052491340261128</v>
      </c>
      <c r="I20" s="298">
        <v>1837</v>
      </c>
      <c r="J20" s="297">
        <f t="shared" si="3"/>
        <v>48.947508659738872</v>
      </c>
      <c r="K20" s="298">
        <v>3753</v>
      </c>
      <c r="L20" s="297">
        <f t="shared" si="4"/>
        <v>1.2684989429175459</v>
      </c>
      <c r="M20" s="297">
        <f t="shared" si="5"/>
        <v>-2.339181286549703</v>
      </c>
      <c r="N20" s="298">
        <f t="shared" si="6"/>
        <v>-0.53008216273522635</v>
      </c>
    </row>
    <row r="21" spans="1:25" s="299" customFormat="1">
      <c r="A21" s="66" t="s">
        <v>22</v>
      </c>
      <c r="B21" s="296">
        <v>390</v>
      </c>
      <c r="C21" s="298">
        <f t="shared" si="0"/>
        <v>51.383399209486164</v>
      </c>
      <c r="D21" s="298">
        <v>369</v>
      </c>
      <c r="E21" s="298">
        <f t="shared" si="1"/>
        <v>48.616600790513836</v>
      </c>
      <c r="F21" s="298">
        <v>759</v>
      </c>
      <c r="G21" s="298">
        <v>349</v>
      </c>
      <c r="H21" s="297">
        <f t="shared" si="2"/>
        <v>51.627218934911241</v>
      </c>
      <c r="I21" s="298">
        <v>327</v>
      </c>
      <c r="J21" s="297">
        <f t="shared" si="3"/>
        <v>48.372781065088759</v>
      </c>
      <c r="K21" s="298">
        <v>676</v>
      </c>
      <c r="L21" s="297">
        <f t="shared" si="4"/>
        <v>-10.512820512820511</v>
      </c>
      <c r="M21" s="297">
        <f t="shared" si="5"/>
        <v>-11.382113821138205</v>
      </c>
      <c r="N21" s="298">
        <f t="shared" si="6"/>
        <v>-10.93544137022397</v>
      </c>
    </row>
    <row r="22" spans="1:25" s="299" customFormat="1">
      <c r="A22" s="66" t="s">
        <v>23</v>
      </c>
      <c r="B22" s="296">
        <v>4043</v>
      </c>
      <c r="C22" s="298">
        <f t="shared" si="0"/>
        <v>50.449213875717497</v>
      </c>
      <c r="D22" s="298">
        <v>3971</v>
      </c>
      <c r="E22" s="298">
        <f t="shared" si="1"/>
        <v>49.550786124282503</v>
      </c>
      <c r="F22" s="298">
        <v>8014</v>
      </c>
      <c r="G22" s="298">
        <v>4295</v>
      </c>
      <c r="H22" s="297">
        <f t="shared" si="2"/>
        <v>51.106615897191816</v>
      </c>
      <c r="I22" s="298">
        <v>4109</v>
      </c>
      <c r="J22" s="297">
        <f t="shared" si="3"/>
        <v>48.893384102808184</v>
      </c>
      <c r="K22" s="298">
        <v>8404</v>
      </c>
      <c r="L22" s="297">
        <f t="shared" si="4"/>
        <v>6.2329953005194199</v>
      </c>
      <c r="M22" s="297">
        <f t="shared" si="5"/>
        <v>3.475195164945859</v>
      </c>
      <c r="N22" s="298">
        <f t="shared" si="6"/>
        <v>4.8664836536061813</v>
      </c>
    </row>
    <row r="23" spans="1:25" s="272" customFormat="1">
      <c r="A23" s="65" t="s">
        <v>24</v>
      </c>
      <c r="B23" s="296">
        <v>1273</v>
      </c>
      <c r="C23" s="297">
        <f t="shared" si="0"/>
        <v>48.923904688701001</v>
      </c>
      <c r="D23" s="297">
        <v>1329</v>
      </c>
      <c r="E23" s="297">
        <f t="shared" si="1"/>
        <v>51.076095311298999</v>
      </c>
      <c r="F23" s="297">
        <v>2602</v>
      </c>
      <c r="G23" s="297">
        <v>1208</v>
      </c>
      <c r="H23" s="297">
        <f t="shared" si="2"/>
        <v>49.609856262833674</v>
      </c>
      <c r="I23" s="297">
        <v>1227</v>
      </c>
      <c r="J23" s="297">
        <f t="shared" si="3"/>
        <v>50.390143737166326</v>
      </c>
      <c r="K23" s="297">
        <v>2435</v>
      </c>
      <c r="L23" s="297">
        <f t="shared" si="4"/>
        <v>-5.1060487038491686</v>
      </c>
      <c r="M23" s="297">
        <f t="shared" si="5"/>
        <v>-7.6749435665914234</v>
      </c>
      <c r="N23" s="297">
        <f t="shared" si="6"/>
        <v>-6.4181398923904709</v>
      </c>
    </row>
    <row r="24" spans="1:25" s="272" customFormat="1">
      <c r="A24" s="65" t="s">
        <v>25</v>
      </c>
      <c r="B24" s="300">
        <v>2447</v>
      </c>
      <c r="C24" s="297">
        <f t="shared" si="0"/>
        <v>50.112635674790091</v>
      </c>
      <c r="D24" s="300">
        <v>2436</v>
      </c>
      <c r="E24" s="297">
        <f t="shared" si="1"/>
        <v>49.887364325209909</v>
      </c>
      <c r="F24" s="300">
        <v>4883</v>
      </c>
      <c r="G24" s="297">
        <v>2310</v>
      </c>
      <c r="H24" s="297">
        <f t="shared" si="2"/>
        <v>50.580249616816289</v>
      </c>
      <c r="I24" s="298">
        <v>2257</v>
      </c>
      <c r="J24" s="297">
        <f t="shared" si="3"/>
        <v>49.419750383183711</v>
      </c>
      <c r="K24" s="300">
        <v>4567</v>
      </c>
      <c r="L24" s="297">
        <f t="shared" si="4"/>
        <v>-5.5986922762566422</v>
      </c>
      <c r="M24" s="297">
        <f t="shared" si="5"/>
        <v>-7.3481116584564887</v>
      </c>
      <c r="N24" s="300">
        <f t="shared" si="6"/>
        <v>-6.4714314970305082</v>
      </c>
    </row>
    <row r="25" spans="1:25" s="272" customFormat="1">
      <c r="A25" s="301" t="s">
        <v>26</v>
      </c>
      <c r="B25" s="302">
        <f>SUM(B7:B24)</f>
        <v>33777</v>
      </c>
      <c r="C25" s="302">
        <f t="shared" si="0"/>
        <v>49.573640566522343</v>
      </c>
      <c r="D25" s="302">
        <f>SUM(D7:D24)</f>
        <v>34358</v>
      </c>
      <c r="E25" s="302">
        <f t="shared" si="1"/>
        <v>50.426359433477657</v>
      </c>
      <c r="F25" s="302">
        <f>SUM(F7:F24)</f>
        <v>68135</v>
      </c>
      <c r="G25" s="302">
        <f>SUM(G7:G24)</f>
        <v>34006</v>
      </c>
      <c r="H25" s="302">
        <f t="shared" si="2"/>
        <v>50.184469171512056</v>
      </c>
      <c r="I25" s="302">
        <f>SUM(I7:I24)</f>
        <v>33756</v>
      </c>
      <c r="J25" s="302">
        <f t="shared" si="3"/>
        <v>49.815530828487944</v>
      </c>
      <c r="K25" s="302">
        <f t="shared" ref="K25" si="7">SUM(K7:K24)</f>
        <v>67762</v>
      </c>
      <c r="L25" s="302">
        <f t="shared" si="4"/>
        <v>0.67797613760842523</v>
      </c>
      <c r="M25" s="302">
        <f t="shared" si="5"/>
        <v>-1.752139239769491</v>
      </c>
      <c r="N25" s="302">
        <f t="shared" si="6"/>
        <v>-0.54744257723636736</v>
      </c>
    </row>
    <row r="26" spans="1:25" s="272" customFormat="1">
      <c r="A26" s="67" t="s">
        <v>27</v>
      </c>
      <c r="B26" s="303">
        <v>333069</v>
      </c>
      <c r="C26" s="303">
        <f t="shared" si="0"/>
        <v>48.568120540642219</v>
      </c>
      <c r="D26" s="303">
        <v>352708</v>
      </c>
      <c r="E26" s="303">
        <f t="shared" si="1"/>
        <v>51.431879459357781</v>
      </c>
      <c r="F26" s="303">
        <v>685777</v>
      </c>
      <c r="G26" s="303">
        <v>345930</v>
      </c>
      <c r="H26" s="303">
        <f t="shared" si="2"/>
        <v>49.15901184602442</v>
      </c>
      <c r="I26" s="303">
        <v>357766</v>
      </c>
      <c r="J26" s="303">
        <f t="shared" si="3"/>
        <v>50.84098815397558</v>
      </c>
      <c r="K26" s="303">
        <v>703696</v>
      </c>
      <c r="L26" s="303">
        <f t="shared" si="4"/>
        <v>3.8613620601136773</v>
      </c>
      <c r="M26" s="303">
        <f t="shared" si="5"/>
        <v>1.4340474273336667</v>
      </c>
      <c r="N26" s="303">
        <f t="shared" si="6"/>
        <v>2.6129485240828956</v>
      </c>
    </row>
    <row r="27" spans="1:25" s="272" customFormat="1">
      <c r="A27" s="67" t="s">
        <v>28</v>
      </c>
      <c r="B27" s="303">
        <v>2095163</v>
      </c>
      <c r="C27" s="303">
        <f t="shared" si="0"/>
        <v>48.251908335415642</v>
      </c>
      <c r="D27" s="303">
        <v>2246972</v>
      </c>
      <c r="E27" s="303">
        <f t="shared" si="1"/>
        <v>51.748091664584358</v>
      </c>
      <c r="F27" s="303">
        <v>4342135</v>
      </c>
      <c r="G27" s="303">
        <v>2165988</v>
      </c>
      <c r="H27" s="303">
        <f t="shared" si="2"/>
        <v>48.795195786739029</v>
      </c>
      <c r="I27" s="303">
        <v>2272949</v>
      </c>
      <c r="J27" s="303">
        <f t="shared" si="3"/>
        <v>51.204804213260971</v>
      </c>
      <c r="K27" s="303">
        <v>4438937</v>
      </c>
      <c r="L27" s="303">
        <f t="shared" si="4"/>
        <v>3.380405247706264</v>
      </c>
      <c r="M27" s="303">
        <f t="shared" si="5"/>
        <v>1.1560891724507343</v>
      </c>
      <c r="N27" s="303">
        <f t="shared" si="6"/>
        <v>2.2293641261729675</v>
      </c>
    </row>
    <row r="28" spans="1:25" s="272" customFormat="1">
      <c r="A28" s="67" t="s">
        <v>7</v>
      </c>
      <c r="B28" s="303">
        <v>28745507</v>
      </c>
      <c r="C28" s="303">
        <f t="shared" si="0"/>
        <v>48.365633839254684</v>
      </c>
      <c r="D28" s="303">
        <v>30688237</v>
      </c>
      <c r="E28" s="303">
        <f t="shared" si="1"/>
        <v>51.634366160745316</v>
      </c>
      <c r="F28" s="303">
        <v>59433744</v>
      </c>
      <c r="G28" s="303">
        <v>28866226</v>
      </c>
      <c r="H28" s="303">
        <f t="shared" si="2"/>
        <v>48.730708021459776</v>
      </c>
      <c r="I28" s="303">
        <v>30369987</v>
      </c>
      <c r="J28" s="303">
        <f t="shared" si="3"/>
        <v>51.269291978540224</v>
      </c>
      <c r="K28" s="303">
        <v>59236213</v>
      </c>
      <c r="L28" s="303">
        <f t="shared" si="4"/>
        <v>0.41995780418832851</v>
      </c>
      <c r="M28" s="303">
        <f t="shared" si="5"/>
        <v>-1.0370423038638563</v>
      </c>
      <c r="N28" s="303">
        <f t="shared" si="6"/>
        <v>-0.3323549665658021</v>
      </c>
    </row>
    <row r="31" spans="1:25">
      <c r="A31" s="343" t="s">
        <v>596</v>
      </c>
      <c r="B31" s="343"/>
      <c r="C31" s="343"/>
      <c r="D31" s="343"/>
      <c r="E31" s="343"/>
      <c r="F31" s="343"/>
      <c r="G31" s="343"/>
      <c r="H31" s="343"/>
      <c r="I31" s="343"/>
      <c r="J31" s="343"/>
      <c r="K31" s="343"/>
      <c r="L31" s="343"/>
      <c r="N31" s="103"/>
      <c r="O31" s="103"/>
      <c r="P31" s="103"/>
      <c r="Q31" s="103"/>
      <c r="R31" s="103"/>
      <c r="S31" s="103"/>
      <c r="T31" s="103"/>
      <c r="U31" s="103"/>
      <c r="V31" s="103"/>
      <c r="W31" s="103"/>
      <c r="X31" s="103"/>
      <c r="Y31" s="103"/>
    </row>
    <row r="32" spans="1:25">
      <c r="A32" s="363"/>
      <c r="B32" s="363"/>
      <c r="C32" s="363"/>
      <c r="D32" s="363"/>
      <c r="E32" s="363"/>
      <c r="F32" s="363"/>
      <c r="G32" s="363"/>
      <c r="H32" s="363"/>
      <c r="I32" s="363"/>
      <c r="J32" s="363"/>
      <c r="K32" s="363"/>
      <c r="L32" s="363"/>
      <c r="N32" s="103"/>
      <c r="O32" s="103"/>
      <c r="P32" s="103"/>
      <c r="Q32" s="103"/>
      <c r="R32" s="103"/>
      <c r="S32" s="103"/>
      <c r="T32" s="103"/>
      <c r="U32" s="103"/>
      <c r="V32" s="103"/>
      <c r="W32" s="103"/>
      <c r="X32" s="103"/>
      <c r="Y32" s="103"/>
    </row>
    <row r="33" spans="1:12" ht="15" customHeight="1">
      <c r="A33" s="315" t="s">
        <v>46</v>
      </c>
      <c r="B33" s="341" t="s">
        <v>657</v>
      </c>
      <c r="C33" s="341"/>
      <c r="D33" s="341"/>
      <c r="E33" s="341"/>
      <c r="F33" s="341"/>
      <c r="G33" s="341"/>
      <c r="H33" s="341"/>
      <c r="I33" s="341"/>
      <c r="J33" s="341"/>
      <c r="K33" s="341"/>
      <c r="L33" s="341"/>
    </row>
    <row r="34" spans="1:12">
      <c r="A34" s="315"/>
      <c r="B34" s="315" t="s">
        <v>54</v>
      </c>
      <c r="C34" s="315"/>
      <c r="D34" s="315" t="s">
        <v>55</v>
      </c>
      <c r="E34" s="315"/>
      <c r="F34" s="315" t="s">
        <v>56</v>
      </c>
      <c r="G34" s="315"/>
      <c r="H34" s="315" t="s">
        <v>57</v>
      </c>
      <c r="I34" s="315"/>
      <c r="J34" s="315" t="s">
        <v>58</v>
      </c>
      <c r="K34" s="315"/>
      <c r="L34" s="289" t="s">
        <v>59</v>
      </c>
    </row>
    <row r="35" spans="1:12">
      <c r="A35" s="315"/>
      <c r="B35" s="289" t="s">
        <v>50</v>
      </c>
      <c r="C35" s="289" t="s">
        <v>51</v>
      </c>
      <c r="D35" s="289" t="s">
        <v>60</v>
      </c>
      <c r="E35" s="289" t="s">
        <v>51</v>
      </c>
      <c r="F35" s="289" t="s">
        <v>60</v>
      </c>
      <c r="G35" s="289" t="s">
        <v>51</v>
      </c>
      <c r="H35" s="289" t="s">
        <v>60</v>
      </c>
      <c r="I35" s="289" t="s">
        <v>51</v>
      </c>
      <c r="J35" s="289" t="s">
        <v>60</v>
      </c>
      <c r="K35" s="289" t="s">
        <v>51</v>
      </c>
      <c r="L35" s="289" t="s">
        <v>52</v>
      </c>
    </row>
    <row r="36" spans="1:12">
      <c r="A36" s="1" t="s">
        <v>8</v>
      </c>
      <c r="B36" s="53">
        <v>298</v>
      </c>
      <c r="C36" s="53">
        <f>(B36*100)/L36</f>
        <v>10.098271772280583</v>
      </c>
      <c r="D36" s="53">
        <v>217</v>
      </c>
      <c r="E36" s="53">
        <f>(D36*100)/L36</f>
        <v>7.3534395120298202</v>
      </c>
      <c r="F36" s="53">
        <v>265</v>
      </c>
      <c r="G36" s="53">
        <f>(F36*100)/L36</f>
        <v>8.9800067773636059</v>
      </c>
      <c r="H36" s="53">
        <v>1255</v>
      </c>
      <c r="I36" s="53">
        <f>(H36*100)/L36</f>
        <v>42.527956624872921</v>
      </c>
      <c r="J36" s="53">
        <v>916</v>
      </c>
      <c r="K36" s="53">
        <f>(J36*100)/L36</f>
        <v>31.040325313453067</v>
      </c>
      <c r="L36" s="36">
        <v>2951</v>
      </c>
    </row>
    <row r="37" spans="1:12">
      <c r="A37" s="2" t="s">
        <v>9</v>
      </c>
      <c r="B37" s="53">
        <v>123</v>
      </c>
      <c r="C37" s="53">
        <f t="shared" ref="C37:C53" si="8">(B37*100)/L37</f>
        <v>10.284280936454849</v>
      </c>
      <c r="D37" s="53">
        <v>77</v>
      </c>
      <c r="E37" s="53">
        <f t="shared" ref="E37:E53" si="9">(D37*100)/L37</f>
        <v>6.4381270903010037</v>
      </c>
      <c r="F37" s="53">
        <v>109</v>
      </c>
      <c r="G37" s="53">
        <f t="shared" ref="G37:G53" si="10">(F37*100)/L37</f>
        <v>9.1137123745819402</v>
      </c>
      <c r="H37" s="53">
        <v>530</v>
      </c>
      <c r="I37" s="53">
        <f t="shared" ref="I37:I53" si="11">(H37*100)/L37</f>
        <v>44.314381270903013</v>
      </c>
      <c r="J37" s="53">
        <v>357</v>
      </c>
      <c r="K37" s="53">
        <f t="shared" ref="K37:K53" si="12">(J37*100)/L37</f>
        <v>29.849498327759196</v>
      </c>
      <c r="L37" s="36">
        <v>1196</v>
      </c>
    </row>
    <row r="38" spans="1:12">
      <c r="A38" s="2" t="s">
        <v>10</v>
      </c>
      <c r="B38" s="53">
        <v>152</v>
      </c>
      <c r="C38" s="53">
        <f t="shared" si="8"/>
        <v>8.4397556912826204</v>
      </c>
      <c r="D38" s="53">
        <v>122</v>
      </c>
      <c r="E38" s="53">
        <f t="shared" si="9"/>
        <v>6.774014436424209</v>
      </c>
      <c r="F38" s="53">
        <v>145</v>
      </c>
      <c r="G38" s="53">
        <f t="shared" si="10"/>
        <v>8.0510827318156579</v>
      </c>
      <c r="H38" s="53">
        <v>742</v>
      </c>
      <c r="I38" s="53">
        <f t="shared" si="11"/>
        <v>41.199333703498056</v>
      </c>
      <c r="J38" s="53">
        <v>640</v>
      </c>
      <c r="K38" s="53">
        <f t="shared" si="12"/>
        <v>35.535813436979453</v>
      </c>
      <c r="L38" s="36">
        <v>1801</v>
      </c>
    </row>
    <row r="39" spans="1:12" s="9" customFormat="1">
      <c r="A39" s="3" t="s">
        <v>11</v>
      </c>
      <c r="B39" s="54">
        <v>486</v>
      </c>
      <c r="C39" s="53">
        <f t="shared" si="8"/>
        <v>12.14089432925306</v>
      </c>
      <c r="D39" s="54">
        <v>374</v>
      </c>
      <c r="E39" s="53">
        <f t="shared" si="9"/>
        <v>9.3429927554334249</v>
      </c>
      <c r="F39" s="54">
        <v>383</v>
      </c>
      <c r="G39" s="53">
        <f t="shared" si="10"/>
        <v>9.5678241319010748</v>
      </c>
      <c r="H39" s="54">
        <v>1787</v>
      </c>
      <c r="I39" s="53">
        <f t="shared" si="11"/>
        <v>44.641518860854362</v>
      </c>
      <c r="J39" s="54">
        <v>973</v>
      </c>
      <c r="K39" s="53">
        <f t="shared" si="12"/>
        <v>24.306769922558082</v>
      </c>
      <c r="L39" s="37">
        <v>4003</v>
      </c>
    </row>
    <row r="40" spans="1:12" s="9" customFormat="1">
      <c r="A40" s="3" t="s">
        <v>12</v>
      </c>
      <c r="B40" s="54">
        <v>275</v>
      </c>
      <c r="C40" s="53">
        <f t="shared" si="8"/>
        <v>10.353915662650602</v>
      </c>
      <c r="D40" s="54">
        <v>214</v>
      </c>
      <c r="E40" s="53">
        <f t="shared" si="9"/>
        <v>8.05722891566265</v>
      </c>
      <c r="F40" s="54">
        <v>203</v>
      </c>
      <c r="G40" s="53">
        <f t="shared" si="10"/>
        <v>7.6430722891566267</v>
      </c>
      <c r="H40" s="54">
        <v>1143</v>
      </c>
      <c r="I40" s="53">
        <f t="shared" si="11"/>
        <v>43.034638554216869</v>
      </c>
      <c r="J40" s="54">
        <v>821</v>
      </c>
      <c r="K40" s="53">
        <f t="shared" si="12"/>
        <v>30.911144578313252</v>
      </c>
      <c r="L40" s="37">
        <v>2656</v>
      </c>
    </row>
    <row r="41" spans="1:12" s="9" customFormat="1">
      <c r="A41" s="3" t="s">
        <v>13</v>
      </c>
      <c r="B41" s="54">
        <v>842</v>
      </c>
      <c r="C41" s="53">
        <f t="shared" si="8"/>
        <v>15.895790069850859</v>
      </c>
      <c r="D41" s="54">
        <v>469</v>
      </c>
      <c r="E41" s="53">
        <f t="shared" si="9"/>
        <v>8.8540683405701337</v>
      </c>
      <c r="F41" s="54">
        <v>532</v>
      </c>
      <c r="G41" s="53">
        <f t="shared" si="10"/>
        <v>10.043420804228809</v>
      </c>
      <c r="H41" s="54">
        <v>2353</v>
      </c>
      <c r="I41" s="53">
        <f t="shared" si="11"/>
        <v>44.421370587124791</v>
      </c>
      <c r="J41" s="54">
        <v>1101</v>
      </c>
      <c r="K41" s="53">
        <f t="shared" si="12"/>
        <v>20.785350198225412</v>
      </c>
      <c r="L41" s="37">
        <v>5297</v>
      </c>
    </row>
    <row r="42" spans="1:12" s="9" customFormat="1">
      <c r="A42" s="3" t="s">
        <v>14</v>
      </c>
      <c r="B42" s="54">
        <v>97</v>
      </c>
      <c r="C42" s="53">
        <f t="shared" si="8"/>
        <v>10.612691466083151</v>
      </c>
      <c r="D42" s="54">
        <v>48</v>
      </c>
      <c r="E42" s="53">
        <f t="shared" si="9"/>
        <v>5.2516411378555796</v>
      </c>
      <c r="F42" s="54">
        <v>78</v>
      </c>
      <c r="G42" s="53">
        <f t="shared" si="10"/>
        <v>8.5339168490153181</v>
      </c>
      <c r="H42" s="54">
        <v>390</v>
      </c>
      <c r="I42" s="53">
        <f t="shared" si="11"/>
        <v>42.669584245076585</v>
      </c>
      <c r="J42" s="54">
        <v>301</v>
      </c>
      <c r="K42" s="53">
        <f t="shared" si="12"/>
        <v>32.932166301969367</v>
      </c>
      <c r="L42" s="37">
        <v>914</v>
      </c>
    </row>
    <row r="43" spans="1:12" s="9" customFormat="1">
      <c r="A43" s="3" t="s">
        <v>15</v>
      </c>
      <c r="B43" s="54">
        <v>204</v>
      </c>
      <c r="C43" s="53">
        <f t="shared" si="8"/>
        <v>9.7888675623800392</v>
      </c>
      <c r="D43" s="54">
        <v>157</v>
      </c>
      <c r="E43" s="53">
        <f t="shared" si="9"/>
        <v>7.5335892514395395</v>
      </c>
      <c r="F43" s="54">
        <v>162</v>
      </c>
      <c r="G43" s="53">
        <f t="shared" si="10"/>
        <v>7.7735124760076779</v>
      </c>
      <c r="H43" s="54">
        <v>863</v>
      </c>
      <c r="I43" s="53">
        <f t="shared" si="11"/>
        <v>41.410748560460654</v>
      </c>
      <c r="J43" s="54">
        <v>698</v>
      </c>
      <c r="K43" s="53">
        <f t="shared" si="12"/>
        <v>33.493282149712094</v>
      </c>
      <c r="L43" s="37">
        <v>2084</v>
      </c>
    </row>
    <row r="44" spans="1:12" s="9" customFormat="1">
      <c r="A44" s="3" t="s">
        <v>16</v>
      </c>
      <c r="B44" s="54">
        <v>356</v>
      </c>
      <c r="C44" s="53">
        <f t="shared" si="8"/>
        <v>11.097256857855362</v>
      </c>
      <c r="D44" s="54">
        <v>244</v>
      </c>
      <c r="E44" s="53">
        <f t="shared" si="9"/>
        <v>7.6059850374064837</v>
      </c>
      <c r="F44" s="54">
        <v>295</v>
      </c>
      <c r="G44" s="53">
        <f t="shared" si="10"/>
        <v>9.1957605985037407</v>
      </c>
      <c r="H44" s="54">
        <v>1303</v>
      </c>
      <c r="I44" s="53">
        <f t="shared" si="11"/>
        <v>40.617206982543642</v>
      </c>
      <c r="J44" s="54">
        <v>1010</v>
      </c>
      <c r="K44" s="53">
        <f t="shared" si="12"/>
        <v>31.483790523690772</v>
      </c>
      <c r="L44" s="37">
        <v>3208</v>
      </c>
    </row>
    <row r="45" spans="1:12" s="9" customFormat="1">
      <c r="A45" s="3" t="s">
        <v>17</v>
      </c>
      <c r="B45" s="54">
        <v>175</v>
      </c>
      <c r="C45" s="53">
        <f t="shared" si="8"/>
        <v>8.44187168355041</v>
      </c>
      <c r="D45" s="54">
        <v>190</v>
      </c>
      <c r="E45" s="53">
        <f t="shared" si="9"/>
        <v>9.1654606849975888</v>
      </c>
      <c r="F45" s="54">
        <v>188</v>
      </c>
      <c r="G45" s="53">
        <f t="shared" si="10"/>
        <v>9.0689821514712978</v>
      </c>
      <c r="H45" s="54">
        <v>864</v>
      </c>
      <c r="I45" s="53">
        <f t="shared" si="11"/>
        <v>41.678726483357451</v>
      </c>
      <c r="J45" s="54">
        <v>656</v>
      </c>
      <c r="K45" s="53">
        <f t="shared" si="12"/>
        <v>31.644958996623252</v>
      </c>
      <c r="L45" s="37">
        <v>2073</v>
      </c>
    </row>
    <row r="46" spans="1:12" s="9" customFormat="1">
      <c r="A46" s="3" t="s">
        <v>18</v>
      </c>
      <c r="B46" s="54">
        <v>2466</v>
      </c>
      <c r="C46" s="53">
        <f t="shared" si="8"/>
        <v>13.716002002336058</v>
      </c>
      <c r="D46" s="54">
        <v>1831</v>
      </c>
      <c r="E46" s="53">
        <f t="shared" si="9"/>
        <v>10.184103676511485</v>
      </c>
      <c r="F46" s="54">
        <v>1960</v>
      </c>
      <c r="G46" s="53">
        <f t="shared" si="10"/>
        <v>10.901607430891596</v>
      </c>
      <c r="H46" s="54">
        <v>7621</v>
      </c>
      <c r="I46" s="53">
        <f t="shared" si="11"/>
        <v>42.388341954502472</v>
      </c>
      <c r="J46" s="54">
        <v>4101</v>
      </c>
      <c r="K46" s="53">
        <f t="shared" si="12"/>
        <v>22.809944935758384</v>
      </c>
      <c r="L46" s="37">
        <v>17979</v>
      </c>
    </row>
    <row r="47" spans="1:12" s="9" customFormat="1">
      <c r="A47" s="3" t="s">
        <v>19</v>
      </c>
      <c r="B47" s="54">
        <v>238</v>
      </c>
      <c r="C47" s="53">
        <f t="shared" si="8"/>
        <v>10.892448512585812</v>
      </c>
      <c r="D47" s="54">
        <v>179</v>
      </c>
      <c r="E47" s="53">
        <f t="shared" si="9"/>
        <v>8.1922196796338671</v>
      </c>
      <c r="F47" s="54">
        <v>229</v>
      </c>
      <c r="G47" s="53">
        <f t="shared" si="10"/>
        <v>10.480549199084669</v>
      </c>
      <c r="H47" s="54">
        <v>960</v>
      </c>
      <c r="I47" s="53">
        <f t="shared" si="11"/>
        <v>43.935926773455378</v>
      </c>
      <c r="J47" s="54">
        <v>579</v>
      </c>
      <c r="K47" s="53">
        <f t="shared" si="12"/>
        <v>26.498855835240274</v>
      </c>
      <c r="L47" s="37">
        <v>2185</v>
      </c>
    </row>
    <row r="48" spans="1:12" s="9" customFormat="1">
      <c r="A48" s="3" t="s">
        <v>20</v>
      </c>
      <c r="B48" s="54">
        <v>157</v>
      </c>
      <c r="C48" s="53">
        <f t="shared" si="8"/>
        <v>9.9367088607594933</v>
      </c>
      <c r="D48" s="54">
        <v>122</v>
      </c>
      <c r="E48" s="53">
        <f t="shared" si="9"/>
        <v>7.7215189873417724</v>
      </c>
      <c r="F48" s="54">
        <v>109</v>
      </c>
      <c r="G48" s="53">
        <f t="shared" si="10"/>
        <v>6.8987341772151902</v>
      </c>
      <c r="H48" s="54">
        <v>672</v>
      </c>
      <c r="I48" s="53">
        <f t="shared" si="11"/>
        <v>42.531645569620252</v>
      </c>
      <c r="J48" s="54">
        <v>520</v>
      </c>
      <c r="K48" s="53">
        <f t="shared" si="12"/>
        <v>32.911392405063289</v>
      </c>
      <c r="L48" s="37">
        <v>1580</v>
      </c>
    </row>
    <row r="49" spans="1:14" s="9" customFormat="1">
      <c r="A49" s="3" t="s">
        <v>21</v>
      </c>
      <c r="B49" s="54">
        <v>468</v>
      </c>
      <c r="C49" s="53">
        <f t="shared" si="8"/>
        <v>12.470023980815348</v>
      </c>
      <c r="D49" s="54">
        <v>340</v>
      </c>
      <c r="E49" s="53">
        <f t="shared" si="9"/>
        <v>9.0594191313615777</v>
      </c>
      <c r="F49" s="54">
        <v>329</v>
      </c>
      <c r="G49" s="53">
        <f t="shared" si="10"/>
        <v>8.7663202771116442</v>
      </c>
      <c r="H49" s="54">
        <v>1703</v>
      </c>
      <c r="I49" s="53">
        <f t="shared" si="11"/>
        <v>45.377031707966957</v>
      </c>
      <c r="J49" s="54">
        <v>913</v>
      </c>
      <c r="K49" s="53">
        <f t="shared" si="12"/>
        <v>24.327204902744469</v>
      </c>
      <c r="L49" s="37">
        <v>3753</v>
      </c>
    </row>
    <row r="50" spans="1:14" s="9" customFormat="1">
      <c r="A50" s="3" t="s">
        <v>22</v>
      </c>
      <c r="B50" s="54">
        <v>62</v>
      </c>
      <c r="C50" s="53">
        <f t="shared" si="8"/>
        <v>9.1715976331360949</v>
      </c>
      <c r="D50" s="54">
        <v>50</v>
      </c>
      <c r="E50" s="53">
        <f t="shared" si="9"/>
        <v>7.3964497041420119</v>
      </c>
      <c r="F50" s="54">
        <v>54</v>
      </c>
      <c r="G50" s="53">
        <f t="shared" si="10"/>
        <v>7.9881656804733732</v>
      </c>
      <c r="H50" s="54">
        <v>279</v>
      </c>
      <c r="I50" s="53">
        <f t="shared" si="11"/>
        <v>41.272189349112423</v>
      </c>
      <c r="J50" s="54">
        <v>231</v>
      </c>
      <c r="K50" s="53">
        <f t="shared" si="12"/>
        <v>34.171597633136095</v>
      </c>
      <c r="L50" s="37">
        <v>676</v>
      </c>
    </row>
    <row r="51" spans="1:14" s="9" customFormat="1">
      <c r="A51" s="3" t="s">
        <v>23</v>
      </c>
      <c r="B51" s="54">
        <v>1029</v>
      </c>
      <c r="C51" s="53">
        <f t="shared" si="8"/>
        <v>12.244169443122322</v>
      </c>
      <c r="D51" s="54">
        <v>787</v>
      </c>
      <c r="E51" s="53">
        <f t="shared" si="9"/>
        <v>9.3645882912898628</v>
      </c>
      <c r="F51" s="54">
        <v>813</v>
      </c>
      <c r="G51" s="53">
        <f t="shared" si="10"/>
        <v>9.6739647786768206</v>
      </c>
      <c r="H51" s="54">
        <v>3938</v>
      </c>
      <c r="I51" s="53">
        <f t="shared" si="11"/>
        <v>46.858638743455501</v>
      </c>
      <c r="J51" s="54">
        <v>1837</v>
      </c>
      <c r="K51" s="53">
        <f t="shared" si="12"/>
        <v>21.858638743455497</v>
      </c>
      <c r="L51" s="37">
        <v>8404</v>
      </c>
    </row>
    <row r="52" spans="1:14">
      <c r="A52" s="3" t="s">
        <v>24</v>
      </c>
      <c r="B52" s="54">
        <v>214</v>
      </c>
      <c r="C52" s="53">
        <f t="shared" si="8"/>
        <v>8.7885010266940444</v>
      </c>
      <c r="D52" s="54">
        <v>150</v>
      </c>
      <c r="E52" s="53">
        <f t="shared" si="9"/>
        <v>6.1601642710472282</v>
      </c>
      <c r="F52" s="54">
        <v>210</v>
      </c>
      <c r="G52" s="53">
        <f t="shared" si="10"/>
        <v>8.6242299794661186</v>
      </c>
      <c r="H52" s="54">
        <v>1059</v>
      </c>
      <c r="I52" s="53">
        <f t="shared" si="11"/>
        <v>43.49075975359343</v>
      </c>
      <c r="J52" s="54">
        <v>802</v>
      </c>
      <c r="K52" s="53">
        <f t="shared" si="12"/>
        <v>32.936344969199176</v>
      </c>
      <c r="L52" s="36">
        <v>2435</v>
      </c>
    </row>
    <row r="53" spans="1:14">
      <c r="A53" s="2" t="s">
        <v>25</v>
      </c>
      <c r="B53" s="53">
        <v>549</v>
      </c>
      <c r="C53" s="53">
        <f t="shared" si="8"/>
        <v>12.021020363477119</v>
      </c>
      <c r="D53" s="53">
        <v>381</v>
      </c>
      <c r="E53" s="53">
        <f t="shared" si="9"/>
        <v>8.3424567549813879</v>
      </c>
      <c r="F53" s="53">
        <v>400</v>
      </c>
      <c r="G53" s="53">
        <f t="shared" si="10"/>
        <v>8.7584847821326903</v>
      </c>
      <c r="H53" s="53">
        <v>1969</v>
      </c>
      <c r="I53" s="53">
        <f t="shared" si="11"/>
        <v>43.113641340048169</v>
      </c>
      <c r="J53" s="53">
        <v>1268</v>
      </c>
      <c r="K53" s="53">
        <f t="shared" si="12"/>
        <v>27.764396759360629</v>
      </c>
      <c r="L53" s="40">
        <v>4567</v>
      </c>
    </row>
    <row r="54" spans="1:14" s="9" customFormat="1">
      <c r="A54" s="100" t="s">
        <v>26</v>
      </c>
      <c r="B54" s="102">
        <v>8191</v>
      </c>
      <c r="C54" s="102">
        <f>(B54*100)/L54</f>
        <v>12.087895870842065</v>
      </c>
      <c r="D54" s="102">
        <v>5952</v>
      </c>
      <c r="E54" s="102">
        <f>(D54*100)/L54</f>
        <v>8.7836840707181008</v>
      </c>
      <c r="F54" s="102">
        <v>6464</v>
      </c>
      <c r="G54" s="102">
        <f>(F54*100)/L54</f>
        <v>9.539269797231487</v>
      </c>
      <c r="H54" s="102">
        <v>29431</v>
      </c>
      <c r="I54" s="102">
        <f>(H54*100)/L54</f>
        <v>43.432897494170774</v>
      </c>
      <c r="J54" s="102">
        <v>17724</v>
      </c>
      <c r="K54" s="102">
        <f>(J54*100)/L54</f>
        <v>26.156252767037572</v>
      </c>
      <c r="L54" s="102">
        <v>67762</v>
      </c>
    </row>
    <row r="55" spans="1:14">
      <c r="A55" s="15" t="s">
        <v>27</v>
      </c>
      <c r="B55" s="55">
        <v>94270</v>
      </c>
      <c r="C55" s="55">
        <f>(B55*100)/L55</f>
        <v>13.396409813328482</v>
      </c>
      <c r="D55" s="55">
        <v>67023</v>
      </c>
      <c r="E55" s="55">
        <f t="shared" ref="E55:E57" si="13">(D55*100)/L55</f>
        <v>9.5244253200245552</v>
      </c>
      <c r="F55" s="55">
        <v>74540</v>
      </c>
      <c r="G55" s="55">
        <f t="shared" ref="G55:G57" si="14">(F55*100)/L55</f>
        <v>10.592642277347036</v>
      </c>
      <c r="H55" s="55">
        <v>305053</v>
      </c>
      <c r="I55" s="55">
        <f t="shared" ref="I55:I57" si="15">(H55*100)/L55</f>
        <v>43.350111411745978</v>
      </c>
      <c r="J55" s="55">
        <v>162810</v>
      </c>
      <c r="K55" s="55">
        <f t="shared" ref="K55:K57" si="16">(J55*100)/L55</f>
        <v>23.136411177553942</v>
      </c>
      <c r="L55" s="38">
        <v>703696</v>
      </c>
    </row>
    <row r="56" spans="1:14">
      <c r="A56" s="15" t="s">
        <v>28</v>
      </c>
      <c r="B56" s="55">
        <v>565775</v>
      </c>
      <c r="C56" s="55">
        <f t="shared" ref="C56:C57" si="17">(B56*100)/L56</f>
        <v>12.745731692069521</v>
      </c>
      <c r="D56" s="55">
        <v>409640</v>
      </c>
      <c r="E56" s="55">
        <f t="shared" si="13"/>
        <v>9.2283355226713066</v>
      </c>
      <c r="F56" s="55">
        <v>454828</v>
      </c>
      <c r="G56" s="55">
        <f t="shared" si="14"/>
        <v>10.246326992250623</v>
      </c>
      <c r="H56" s="55">
        <v>1935492</v>
      </c>
      <c r="I56" s="55">
        <f t="shared" si="15"/>
        <v>43.602601253408189</v>
      </c>
      <c r="J56" s="55">
        <v>1073202</v>
      </c>
      <c r="K56" s="55">
        <f t="shared" si="16"/>
        <v>24.177004539600361</v>
      </c>
      <c r="L56" s="38">
        <v>4438937</v>
      </c>
    </row>
    <row r="57" spans="1:14" hidden="1">
      <c r="A57" s="15" t="s">
        <v>7</v>
      </c>
      <c r="B57" s="55">
        <v>7636545</v>
      </c>
      <c r="C57" s="55">
        <f t="shared" si="17"/>
        <v>12.891683335664959</v>
      </c>
      <c r="D57" s="55">
        <v>5814353</v>
      </c>
      <c r="E57" s="55">
        <f t="shared" si="13"/>
        <v>9.8155380054427184</v>
      </c>
      <c r="F57" s="55">
        <v>6271725</v>
      </c>
      <c r="G57" s="55">
        <f t="shared" si="14"/>
        <v>10.587653535515512</v>
      </c>
      <c r="H57" s="55">
        <v>25572059</v>
      </c>
      <c r="I57" s="55">
        <f t="shared" si="15"/>
        <v>43.169638477733209</v>
      </c>
      <c r="J57" s="55">
        <v>13941531</v>
      </c>
      <c r="K57" s="55">
        <f t="shared" si="16"/>
        <v>23.535486645643605</v>
      </c>
      <c r="L57" s="38">
        <v>59236213</v>
      </c>
    </row>
    <row r="60" spans="1:14">
      <c r="A60" s="343" t="s">
        <v>597</v>
      </c>
      <c r="B60" s="343"/>
      <c r="C60" s="343"/>
      <c r="D60" s="343"/>
      <c r="E60" s="343"/>
      <c r="F60" s="343"/>
      <c r="G60" s="343"/>
      <c r="H60" s="343"/>
      <c r="I60" s="343"/>
      <c r="J60" s="343"/>
      <c r="K60" s="343"/>
      <c r="L60" s="343"/>
      <c r="M60" s="343"/>
      <c r="N60" s="343"/>
    </row>
    <row r="61" spans="1:14">
      <c r="A61" s="11"/>
    </row>
    <row r="62" spans="1:14" ht="15" customHeight="1">
      <c r="A62" s="361" t="s">
        <v>46</v>
      </c>
      <c r="B62" s="362" t="s">
        <v>461</v>
      </c>
      <c r="C62" s="362"/>
      <c r="D62" s="362"/>
      <c r="E62" s="362"/>
      <c r="F62" s="362"/>
      <c r="G62" s="362"/>
      <c r="H62" s="362"/>
      <c r="I62" s="362"/>
      <c r="J62" s="362"/>
      <c r="K62" s="362"/>
      <c r="L62" s="362"/>
      <c r="M62" s="362"/>
      <c r="N62" s="362"/>
    </row>
    <row r="63" spans="1:14" ht="15" customHeight="1">
      <c r="A63" s="342"/>
      <c r="B63" s="342" t="s">
        <v>61</v>
      </c>
      <c r="C63" s="342"/>
      <c r="D63" s="342"/>
      <c r="E63" s="342"/>
      <c r="F63" s="342"/>
      <c r="G63" s="342"/>
      <c r="H63" s="315" t="s">
        <v>62</v>
      </c>
      <c r="I63" s="315"/>
      <c r="J63" s="315"/>
      <c r="K63" s="315"/>
      <c r="L63" s="315"/>
      <c r="M63" s="315"/>
      <c r="N63" s="315"/>
    </row>
    <row r="64" spans="1:14" ht="40.15" customHeight="1">
      <c r="A64" s="148" t="s">
        <v>63</v>
      </c>
      <c r="B64" s="364" t="s">
        <v>64</v>
      </c>
      <c r="C64" s="364"/>
      <c r="D64" s="364"/>
      <c r="E64" s="364"/>
      <c r="F64" s="364"/>
      <c r="G64" s="364"/>
      <c r="H64" s="365" t="s">
        <v>658</v>
      </c>
      <c r="I64" s="365"/>
      <c r="J64" s="365"/>
      <c r="K64" s="365"/>
      <c r="L64" s="365"/>
      <c r="M64" s="365"/>
      <c r="N64" s="365"/>
    </row>
    <row r="65" spans="1:14">
      <c r="A65" s="148" t="s">
        <v>65</v>
      </c>
      <c r="B65" s="364" t="s">
        <v>66</v>
      </c>
      <c r="C65" s="364"/>
      <c r="D65" s="364"/>
      <c r="E65" s="364"/>
      <c r="F65" s="364"/>
      <c r="G65" s="364"/>
      <c r="H65" s="364" t="s">
        <v>67</v>
      </c>
      <c r="I65" s="364"/>
      <c r="J65" s="364"/>
      <c r="K65" s="364"/>
      <c r="L65" s="364"/>
      <c r="M65" s="364"/>
      <c r="N65" s="364"/>
    </row>
    <row r="66" spans="1:14">
      <c r="A66" s="1" t="s">
        <v>8</v>
      </c>
      <c r="B66" s="348">
        <f t="shared" ref="B66:B87" si="18">(J36/B36)*100</f>
        <v>307.38255033557044</v>
      </c>
      <c r="C66" s="348"/>
      <c r="D66" s="348"/>
      <c r="E66" s="348"/>
      <c r="F66" s="348"/>
      <c r="G66" s="348"/>
      <c r="H66" s="348">
        <f t="shared" ref="H66:H87" si="19">((B36+J36)/(D36+F36+H36))*100</f>
        <v>69.890616004605647</v>
      </c>
      <c r="I66" s="348"/>
      <c r="J66" s="348"/>
      <c r="K66" s="348"/>
      <c r="L66" s="348"/>
      <c r="M66" s="348"/>
      <c r="N66" s="348"/>
    </row>
    <row r="67" spans="1:14">
      <c r="A67" s="2" t="s">
        <v>9</v>
      </c>
      <c r="B67" s="348">
        <f t="shared" si="18"/>
        <v>290.2439024390244</v>
      </c>
      <c r="C67" s="348"/>
      <c r="D67" s="348"/>
      <c r="E67" s="348"/>
      <c r="F67" s="348"/>
      <c r="G67" s="348"/>
      <c r="H67" s="348">
        <f t="shared" si="19"/>
        <v>67.039106145251395</v>
      </c>
      <c r="I67" s="348"/>
      <c r="J67" s="348"/>
      <c r="K67" s="348"/>
      <c r="L67" s="348"/>
      <c r="M67" s="348"/>
      <c r="N67" s="348"/>
    </row>
    <row r="68" spans="1:14">
      <c r="A68" s="2" t="s">
        <v>10</v>
      </c>
      <c r="B68" s="348">
        <f t="shared" si="18"/>
        <v>421.05263157894734</v>
      </c>
      <c r="C68" s="348"/>
      <c r="D68" s="348"/>
      <c r="E68" s="348"/>
      <c r="F68" s="348"/>
      <c r="G68" s="348"/>
      <c r="H68" s="348">
        <f t="shared" si="19"/>
        <v>78.493557978196236</v>
      </c>
      <c r="I68" s="348"/>
      <c r="J68" s="348"/>
      <c r="K68" s="348"/>
      <c r="L68" s="348"/>
      <c r="M68" s="348"/>
      <c r="N68" s="348"/>
    </row>
    <row r="69" spans="1:14" s="9" customFormat="1">
      <c r="A69" s="3" t="s">
        <v>11</v>
      </c>
      <c r="B69" s="347">
        <f t="shared" si="18"/>
        <v>200.20576131687244</v>
      </c>
      <c r="C69" s="347"/>
      <c r="D69" s="347"/>
      <c r="E69" s="347"/>
      <c r="F69" s="347"/>
      <c r="G69" s="347"/>
      <c r="H69" s="348">
        <f t="shared" si="19"/>
        <v>57.350628930817614</v>
      </c>
      <c r="I69" s="348"/>
      <c r="J69" s="348"/>
      <c r="K69" s="348"/>
      <c r="L69" s="348"/>
      <c r="M69" s="348"/>
      <c r="N69" s="348"/>
    </row>
    <row r="70" spans="1:14" s="9" customFormat="1">
      <c r="A70" s="3" t="s">
        <v>12</v>
      </c>
      <c r="B70" s="347">
        <f t="shared" si="18"/>
        <v>298.54545454545456</v>
      </c>
      <c r="C70" s="347"/>
      <c r="D70" s="347"/>
      <c r="E70" s="347"/>
      <c r="F70" s="347"/>
      <c r="G70" s="347"/>
      <c r="H70" s="348">
        <f t="shared" si="19"/>
        <v>70.256410256410248</v>
      </c>
      <c r="I70" s="348"/>
      <c r="J70" s="348"/>
      <c r="K70" s="348"/>
      <c r="L70" s="348"/>
      <c r="M70" s="348"/>
      <c r="N70" s="348"/>
    </row>
    <row r="71" spans="1:14" s="9" customFormat="1">
      <c r="A71" s="3" t="s">
        <v>13</v>
      </c>
      <c r="B71" s="347">
        <f t="shared" si="18"/>
        <v>130.7600950118765</v>
      </c>
      <c r="C71" s="347"/>
      <c r="D71" s="347"/>
      <c r="E71" s="347"/>
      <c r="F71" s="347"/>
      <c r="G71" s="347"/>
      <c r="H71" s="348">
        <f t="shared" si="19"/>
        <v>57.930828861061421</v>
      </c>
      <c r="I71" s="348"/>
      <c r="J71" s="348"/>
      <c r="K71" s="348"/>
      <c r="L71" s="348"/>
      <c r="M71" s="348"/>
      <c r="N71" s="348"/>
    </row>
    <row r="72" spans="1:14" s="9" customFormat="1">
      <c r="A72" s="3" t="s">
        <v>14</v>
      </c>
      <c r="B72" s="347">
        <f t="shared" si="18"/>
        <v>310.30927835051546</v>
      </c>
      <c r="C72" s="347"/>
      <c r="D72" s="347"/>
      <c r="E72" s="347"/>
      <c r="F72" s="347"/>
      <c r="G72" s="347"/>
      <c r="H72" s="348">
        <f t="shared" si="19"/>
        <v>77.131782945736433</v>
      </c>
      <c r="I72" s="348"/>
      <c r="J72" s="348"/>
      <c r="K72" s="348"/>
      <c r="L72" s="348"/>
      <c r="M72" s="348"/>
      <c r="N72" s="348"/>
    </row>
    <row r="73" spans="1:14" s="9" customFormat="1">
      <c r="A73" s="3" t="s">
        <v>15</v>
      </c>
      <c r="B73" s="347">
        <f t="shared" si="18"/>
        <v>342.15686274509801</v>
      </c>
      <c r="C73" s="347"/>
      <c r="D73" s="347"/>
      <c r="E73" s="347"/>
      <c r="F73" s="347"/>
      <c r="G73" s="347"/>
      <c r="H73" s="348">
        <f t="shared" si="19"/>
        <v>76.311336717428091</v>
      </c>
      <c r="I73" s="348"/>
      <c r="J73" s="348"/>
      <c r="K73" s="348"/>
      <c r="L73" s="348"/>
      <c r="M73" s="348"/>
      <c r="N73" s="348"/>
    </row>
    <row r="74" spans="1:14" s="9" customFormat="1">
      <c r="A74" s="3" t="s">
        <v>16</v>
      </c>
      <c r="B74" s="347">
        <f t="shared" si="18"/>
        <v>283.70786516853934</v>
      </c>
      <c r="C74" s="347"/>
      <c r="D74" s="347"/>
      <c r="E74" s="347"/>
      <c r="F74" s="347"/>
      <c r="G74" s="347"/>
      <c r="H74" s="348">
        <f t="shared" si="19"/>
        <v>74.158523344191096</v>
      </c>
      <c r="I74" s="348"/>
      <c r="J74" s="348"/>
      <c r="K74" s="348"/>
      <c r="L74" s="348"/>
      <c r="M74" s="348"/>
      <c r="N74" s="348"/>
    </row>
    <row r="75" spans="1:14" s="9" customFormat="1">
      <c r="A75" s="3" t="s">
        <v>17</v>
      </c>
      <c r="B75" s="347">
        <f t="shared" si="18"/>
        <v>374.85714285714289</v>
      </c>
      <c r="C75" s="347"/>
      <c r="D75" s="347"/>
      <c r="E75" s="347"/>
      <c r="F75" s="347"/>
      <c r="G75" s="347"/>
      <c r="H75" s="348">
        <f t="shared" si="19"/>
        <v>66.908212560386474</v>
      </c>
      <c r="I75" s="348"/>
      <c r="J75" s="348"/>
      <c r="K75" s="348"/>
      <c r="L75" s="348"/>
      <c r="M75" s="348"/>
      <c r="N75" s="348"/>
    </row>
    <row r="76" spans="1:14" s="9" customFormat="1">
      <c r="A76" s="3" t="s">
        <v>18</v>
      </c>
      <c r="B76" s="347">
        <f t="shared" si="18"/>
        <v>166.30170316301701</v>
      </c>
      <c r="C76" s="347"/>
      <c r="D76" s="347"/>
      <c r="E76" s="347"/>
      <c r="F76" s="347"/>
      <c r="G76" s="347"/>
      <c r="H76" s="348">
        <f t="shared" si="19"/>
        <v>57.5446898002103</v>
      </c>
      <c r="I76" s="348"/>
      <c r="J76" s="348"/>
      <c r="K76" s="348"/>
      <c r="L76" s="348"/>
      <c r="M76" s="348"/>
      <c r="N76" s="348"/>
    </row>
    <row r="77" spans="1:14" s="9" customFormat="1">
      <c r="A77" s="3" t="s">
        <v>19</v>
      </c>
      <c r="B77" s="347">
        <f t="shared" si="18"/>
        <v>243.27731092436971</v>
      </c>
      <c r="C77" s="347"/>
      <c r="D77" s="347"/>
      <c r="E77" s="347"/>
      <c r="F77" s="347"/>
      <c r="G77" s="347"/>
      <c r="H77" s="348">
        <f t="shared" si="19"/>
        <v>59.722222222222221</v>
      </c>
      <c r="I77" s="348"/>
      <c r="J77" s="348"/>
      <c r="K77" s="348"/>
      <c r="L77" s="348"/>
      <c r="M77" s="348"/>
      <c r="N77" s="348"/>
    </row>
    <row r="78" spans="1:14" s="9" customFormat="1">
      <c r="A78" s="3" t="s">
        <v>20</v>
      </c>
      <c r="B78" s="347">
        <f t="shared" si="18"/>
        <v>331.21019108280257</v>
      </c>
      <c r="C78" s="347"/>
      <c r="D78" s="347"/>
      <c r="E78" s="347"/>
      <c r="F78" s="347"/>
      <c r="G78" s="347"/>
      <c r="H78" s="348">
        <f t="shared" si="19"/>
        <v>74.97231450719822</v>
      </c>
      <c r="I78" s="348"/>
      <c r="J78" s="348"/>
      <c r="K78" s="348"/>
      <c r="L78" s="348"/>
      <c r="M78" s="348"/>
      <c r="N78" s="348"/>
    </row>
    <row r="79" spans="1:14" s="9" customFormat="1">
      <c r="A79" s="3" t="s">
        <v>21</v>
      </c>
      <c r="B79" s="347">
        <f t="shared" si="18"/>
        <v>195.08547008547009</v>
      </c>
      <c r="C79" s="347"/>
      <c r="D79" s="347"/>
      <c r="E79" s="347"/>
      <c r="F79" s="347"/>
      <c r="G79" s="347"/>
      <c r="H79" s="348">
        <f t="shared" si="19"/>
        <v>58.220910623946033</v>
      </c>
      <c r="I79" s="348"/>
      <c r="J79" s="348"/>
      <c r="K79" s="348"/>
      <c r="L79" s="348"/>
      <c r="M79" s="348"/>
      <c r="N79" s="348"/>
    </row>
    <row r="80" spans="1:14" s="9" customFormat="1">
      <c r="A80" s="3" t="s">
        <v>22</v>
      </c>
      <c r="B80" s="347">
        <f t="shared" si="18"/>
        <v>372.58064516129031</v>
      </c>
      <c r="C80" s="347"/>
      <c r="D80" s="347"/>
      <c r="E80" s="347"/>
      <c r="F80" s="347"/>
      <c r="G80" s="347"/>
      <c r="H80" s="348">
        <f t="shared" si="19"/>
        <v>76.50130548302873</v>
      </c>
      <c r="I80" s="348"/>
      <c r="J80" s="348"/>
      <c r="K80" s="348"/>
      <c r="L80" s="348"/>
      <c r="M80" s="348"/>
      <c r="N80" s="348"/>
    </row>
    <row r="81" spans="1:14" s="9" customFormat="1">
      <c r="A81" s="3" t="s">
        <v>23</v>
      </c>
      <c r="B81" s="347">
        <f t="shared" si="18"/>
        <v>178.52283770651118</v>
      </c>
      <c r="C81" s="347"/>
      <c r="D81" s="347"/>
      <c r="E81" s="347"/>
      <c r="F81" s="347"/>
      <c r="G81" s="347"/>
      <c r="H81" s="348">
        <f t="shared" si="19"/>
        <v>51.751534850126404</v>
      </c>
      <c r="I81" s="348"/>
      <c r="J81" s="348"/>
      <c r="K81" s="348"/>
      <c r="L81" s="348"/>
      <c r="M81" s="348"/>
      <c r="N81" s="348"/>
    </row>
    <row r="82" spans="1:14" s="9" customFormat="1">
      <c r="A82" s="3" t="s">
        <v>24</v>
      </c>
      <c r="B82" s="347">
        <f t="shared" si="18"/>
        <v>374.76635514018693</v>
      </c>
      <c r="C82" s="347"/>
      <c r="D82" s="347"/>
      <c r="E82" s="347"/>
      <c r="F82" s="347"/>
      <c r="G82" s="347"/>
      <c r="H82" s="348">
        <f t="shared" si="19"/>
        <v>71.599718111346021</v>
      </c>
      <c r="I82" s="348"/>
      <c r="J82" s="348"/>
      <c r="K82" s="348"/>
      <c r="L82" s="348"/>
      <c r="M82" s="348"/>
      <c r="N82" s="348"/>
    </row>
    <row r="83" spans="1:14" s="9" customFormat="1">
      <c r="A83" s="3" t="s">
        <v>25</v>
      </c>
      <c r="B83" s="347">
        <f t="shared" si="18"/>
        <v>230.96539162112936</v>
      </c>
      <c r="C83" s="347"/>
      <c r="D83" s="347"/>
      <c r="E83" s="347"/>
      <c r="F83" s="347"/>
      <c r="G83" s="347"/>
      <c r="H83" s="348">
        <f t="shared" si="19"/>
        <v>66.072727272727278</v>
      </c>
      <c r="I83" s="348"/>
      <c r="J83" s="348"/>
      <c r="K83" s="348"/>
      <c r="L83" s="348"/>
      <c r="M83" s="348"/>
      <c r="N83" s="348"/>
    </row>
    <row r="84" spans="1:14" s="9" customFormat="1">
      <c r="A84" s="100" t="s">
        <v>26</v>
      </c>
      <c r="B84" s="370">
        <f t="shared" si="18"/>
        <v>216.38383591747038</v>
      </c>
      <c r="C84" s="370"/>
      <c r="D84" s="370"/>
      <c r="E84" s="370"/>
      <c r="F84" s="370"/>
      <c r="G84" s="370"/>
      <c r="H84" s="371">
        <f t="shared" si="19"/>
        <v>61.927975721079164</v>
      </c>
      <c r="I84" s="372"/>
      <c r="J84" s="372"/>
      <c r="K84" s="372"/>
      <c r="L84" s="372"/>
      <c r="M84" s="372"/>
      <c r="N84" s="373"/>
    </row>
    <row r="85" spans="1:14">
      <c r="A85" s="15" t="s">
        <v>27</v>
      </c>
      <c r="B85" s="366">
        <f t="shared" si="18"/>
        <v>172.70605707011774</v>
      </c>
      <c r="C85" s="366"/>
      <c r="D85" s="366"/>
      <c r="E85" s="366"/>
      <c r="F85" s="366"/>
      <c r="G85" s="366"/>
      <c r="H85" s="367">
        <f t="shared" si="19"/>
        <v>57.561753273505659</v>
      </c>
      <c r="I85" s="368"/>
      <c r="J85" s="368"/>
      <c r="K85" s="368"/>
      <c r="L85" s="368"/>
      <c r="M85" s="368"/>
      <c r="N85" s="369"/>
    </row>
    <row r="86" spans="1:14">
      <c r="A86" s="15" t="s">
        <v>28</v>
      </c>
      <c r="B86" s="366">
        <f t="shared" si="18"/>
        <v>189.68706641332685</v>
      </c>
      <c r="C86" s="366"/>
      <c r="D86" s="366"/>
      <c r="E86" s="366"/>
      <c r="F86" s="366"/>
      <c r="G86" s="366"/>
      <c r="H86" s="367">
        <f t="shared" si="19"/>
        <v>58.535729081844025</v>
      </c>
      <c r="I86" s="368"/>
      <c r="J86" s="368"/>
      <c r="K86" s="368"/>
      <c r="L86" s="368"/>
      <c r="M86" s="368"/>
      <c r="N86" s="369"/>
    </row>
    <row r="87" spans="1:14" hidden="1">
      <c r="A87" s="15" t="s">
        <v>7</v>
      </c>
      <c r="B87" s="366">
        <f t="shared" si="18"/>
        <v>182.56333197800839</v>
      </c>
      <c r="C87" s="366"/>
      <c r="D87" s="366"/>
      <c r="E87" s="366"/>
      <c r="F87" s="366"/>
      <c r="G87" s="366"/>
      <c r="H87" s="367">
        <f t="shared" si="19"/>
        <v>57.299903072740953</v>
      </c>
      <c r="I87" s="368"/>
      <c r="J87" s="368"/>
      <c r="K87" s="368"/>
      <c r="L87" s="368"/>
      <c r="M87" s="368"/>
      <c r="N87" s="369"/>
    </row>
    <row r="89" spans="1:14">
      <c r="A89" s="343" t="s">
        <v>598</v>
      </c>
      <c r="B89" s="343"/>
      <c r="C89" s="343"/>
      <c r="D89" s="343"/>
      <c r="E89" s="343"/>
      <c r="F89" s="343"/>
      <c r="G89" s="343"/>
    </row>
    <row r="90" spans="1:14">
      <c r="A90" s="292"/>
      <c r="B90" s="293"/>
      <c r="C90" s="293"/>
      <c r="D90" s="293"/>
      <c r="E90" s="293"/>
      <c r="F90" s="293"/>
      <c r="G90" s="293"/>
      <c r="H90" s="294"/>
    </row>
    <row r="91" spans="1:14" ht="14.45" customHeight="1">
      <c r="A91" s="336" t="s">
        <v>461</v>
      </c>
      <c r="B91" s="337"/>
      <c r="C91" s="337"/>
      <c r="D91" s="337"/>
      <c r="E91" s="337"/>
      <c r="F91" s="337"/>
      <c r="G91" s="338"/>
    </row>
    <row r="92" spans="1:14" ht="72">
      <c r="A92" s="344"/>
      <c r="B92" s="344"/>
      <c r="C92" s="159" t="s">
        <v>659</v>
      </c>
      <c r="D92" s="159" t="s">
        <v>660</v>
      </c>
      <c r="E92" s="159" t="s">
        <v>661</v>
      </c>
      <c r="F92" s="159" t="s">
        <v>662</v>
      </c>
      <c r="G92" s="159" t="s">
        <v>663</v>
      </c>
    </row>
    <row r="93" spans="1:14">
      <c r="A93" s="345" t="s">
        <v>195</v>
      </c>
      <c r="B93" s="345"/>
      <c r="C93" s="346" t="s">
        <v>49</v>
      </c>
      <c r="D93" s="346"/>
      <c r="E93" s="346"/>
      <c r="F93" s="346"/>
      <c r="G93" s="160" t="s">
        <v>48</v>
      </c>
    </row>
    <row r="94" spans="1:14">
      <c r="A94" s="345" t="s">
        <v>199</v>
      </c>
      <c r="B94" s="345"/>
      <c r="C94" s="160" t="s">
        <v>49</v>
      </c>
      <c r="D94" s="160" t="s">
        <v>664</v>
      </c>
      <c r="E94" s="160" t="s">
        <v>464</v>
      </c>
      <c r="F94" s="346" t="s">
        <v>465</v>
      </c>
      <c r="G94" s="346"/>
    </row>
    <row r="95" spans="1:14">
      <c r="A95" s="334" t="s">
        <v>46</v>
      </c>
      <c r="B95" s="335"/>
      <c r="C95" s="156"/>
      <c r="D95" s="156"/>
      <c r="E95" s="156"/>
      <c r="F95" s="156"/>
      <c r="G95" s="156"/>
    </row>
    <row r="96" spans="1:14">
      <c r="A96" s="339" t="s">
        <v>8</v>
      </c>
      <c r="B96" s="340" t="s">
        <v>8</v>
      </c>
      <c r="C96" s="157">
        <v>95.56</v>
      </c>
      <c r="D96" s="157">
        <v>2.44</v>
      </c>
      <c r="E96" s="157">
        <v>15.38</v>
      </c>
      <c r="F96" s="157">
        <v>5.52</v>
      </c>
      <c r="G96" s="157">
        <v>61.96</v>
      </c>
    </row>
    <row r="97" spans="1:7">
      <c r="A97" s="339" t="s">
        <v>9</v>
      </c>
      <c r="B97" s="340" t="s">
        <v>9</v>
      </c>
      <c r="C97" s="157">
        <v>100.67</v>
      </c>
      <c r="D97" s="157">
        <v>3.68</v>
      </c>
      <c r="E97" s="157">
        <v>15.97</v>
      </c>
      <c r="F97" s="157">
        <v>5.52</v>
      </c>
      <c r="G97" s="157">
        <v>63.64</v>
      </c>
    </row>
    <row r="98" spans="1:7">
      <c r="A98" s="339" t="s">
        <v>10</v>
      </c>
      <c r="B98" s="340" t="s">
        <v>10</v>
      </c>
      <c r="C98" s="157">
        <v>100.33</v>
      </c>
      <c r="D98" s="157">
        <v>2.44</v>
      </c>
      <c r="E98" s="157">
        <v>20.32</v>
      </c>
      <c r="F98" s="157">
        <v>7.38</v>
      </c>
      <c r="G98" s="157">
        <v>73.680000000000007</v>
      </c>
    </row>
    <row r="99" spans="1:7">
      <c r="A99" s="339" t="s">
        <v>11</v>
      </c>
      <c r="B99" s="340" t="s">
        <v>11</v>
      </c>
      <c r="C99" s="157">
        <v>103.72</v>
      </c>
      <c r="D99" s="157">
        <v>3.57</v>
      </c>
      <c r="E99" s="157">
        <v>12.94</v>
      </c>
      <c r="F99" s="157">
        <v>4.45</v>
      </c>
      <c r="G99" s="157">
        <v>56.18</v>
      </c>
    </row>
    <row r="100" spans="1:7">
      <c r="A100" s="339" t="s">
        <v>12</v>
      </c>
      <c r="B100" s="340" t="s">
        <v>12</v>
      </c>
      <c r="C100" s="157">
        <v>99.25</v>
      </c>
      <c r="D100" s="157">
        <v>2.67</v>
      </c>
      <c r="E100" s="157">
        <v>16.45</v>
      </c>
      <c r="F100" s="157">
        <v>6.25</v>
      </c>
      <c r="G100" s="157">
        <v>68.069999999999993</v>
      </c>
    </row>
    <row r="101" spans="1:7">
      <c r="A101" s="339" t="s">
        <v>13</v>
      </c>
      <c r="B101" s="340" t="s">
        <v>13</v>
      </c>
      <c r="C101" s="157">
        <v>100.04</v>
      </c>
      <c r="D101" s="157">
        <v>4.1900000000000004</v>
      </c>
      <c r="E101" s="157">
        <v>9.8699999999999992</v>
      </c>
      <c r="F101" s="157">
        <v>3.89</v>
      </c>
      <c r="G101" s="157">
        <v>64.08</v>
      </c>
    </row>
    <row r="102" spans="1:7">
      <c r="A102" s="339" t="s">
        <v>14</v>
      </c>
      <c r="B102" s="340" t="s">
        <v>14</v>
      </c>
      <c r="C102" s="157">
        <v>108.2</v>
      </c>
      <c r="D102" s="157">
        <v>2.74</v>
      </c>
      <c r="E102" s="157">
        <v>18.27</v>
      </c>
      <c r="F102" s="157">
        <v>6.56</v>
      </c>
      <c r="G102" s="157">
        <v>61.67</v>
      </c>
    </row>
    <row r="103" spans="1:7">
      <c r="A103" s="339" t="s">
        <v>15</v>
      </c>
      <c r="B103" s="340" t="s">
        <v>15</v>
      </c>
      <c r="C103" s="157">
        <v>102.13</v>
      </c>
      <c r="D103" s="157">
        <v>2.93</v>
      </c>
      <c r="E103" s="157">
        <v>19.77</v>
      </c>
      <c r="F103" s="157">
        <v>8.49</v>
      </c>
      <c r="G103" s="157">
        <v>67.8</v>
      </c>
    </row>
    <row r="104" spans="1:7">
      <c r="A104" s="339" t="s">
        <v>16</v>
      </c>
      <c r="B104" s="340" t="s">
        <v>16</v>
      </c>
      <c r="C104" s="157">
        <v>99.01</v>
      </c>
      <c r="D104" s="157">
        <v>2.74</v>
      </c>
      <c r="E104" s="157">
        <v>17.43</v>
      </c>
      <c r="F104" s="157">
        <v>7.08</v>
      </c>
      <c r="G104" s="157">
        <v>61.23</v>
      </c>
    </row>
    <row r="105" spans="1:7">
      <c r="A105" s="339" t="s">
        <v>17</v>
      </c>
      <c r="B105" s="340" t="s">
        <v>17</v>
      </c>
      <c r="C105" s="157">
        <v>97.62</v>
      </c>
      <c r="D105" s="157">
        <v>2.85</v>
      </c>
      <c r="E105" s="157">
        <v>18.28</v>
      </c>
      <c r="F105" s="157">
        <v>7.19</v>
      </c>
      <c r="G105" s="157">
        <v>61.74</v>
      </c>
    </row>
    <row r="106" spans="1:7">
      <c r="A106" s="339" t="s">
        <v>18</v>
      </c>
      <c r="B106" s="340" t="s">
        <v>18</v>
      </c>
      <c r="C106" s="157">
        <v>98.64</v>
      </c>
      <c r="D106" s="157">
        <v>3.88</v>
      </c>
      <c r="E106" s="157">
        <v>11.75</v>
      </c>
      <c r="F106" s="157">
        <v>4.4000000000000004</v>
      </c>
      <c r="G106" s="157">
        <v>64.48</v>
      </c>
    </row>
    <row r="107" spans="1:7">
      <c r="A107" s="339" t="s">
        <v>19</v>
      </c>
      <c r="B107" s="340" t="s">
        <v>19</v>
      </c>
      <c r="C107" s="157">
        <v>101.01</v>
      </c>
      <c r="D107" s="157">
        <v>3.75</v>
      </c>
      <c r="E107" s="157">
        <v>14.14</v>
      </c>
      <c r="F107" s="157">
        <v>5.22</v>
      </c>
      <c r="G107" s="157">
        <v>64.91</v>
      </c>
    </row>
    <row r="108" spans="1:7">
      <c r="A108" s="339" t="s">
        <v>20</v>
      </c>
      <c r="B108" s="340" t="s">
        <v>20</v>
      </c>
      <c r="C108" s="157">
        <v>102.56</v>
      </c>
      <c r="D108" s="157">
        <v>2.78</v>
      </c>
      <c r="E108" s="157">
        <v>19.68</v>
      </c>
      <c r="F108" s="157">
        <v>8.5399999999999991</v>
      </c>
      <c r="G108" s="157">
        <v>67.41</v>
      </c>
    </row>
    <row r="109" spans="1:7">
      <c r="A109" s="339" t="s">
        <v>21</v>
      </c>
      <c r="B109" s="340" t="s">
        <v>21</v>
      </c>
      <c r="C109" s="157">
        <v>104.3</v>
      </c>
      <c r="D109" s="157">
        <v>3.89</v>
      </c>
      <c r="E109" s="157">
        <v>11.72</v>
      </c>
      <c r="F109" s="157">
        <v>3.86</v>
      </c>
      <c r="G109" s="157">
        <v>58.62</v>
      </c>
    </row>
    <row r="110" spans="1:7">
      <c r="A110" s="339" t="s">
        <v>22</v>
      </c>
      <c r="B110" s="340" t="s">
        <v>22</v>
      </c>
      <c r="C110" s="157">
        <v>106.73</v>
      </c>
      <c r="D110" s="157">
        <v>2.2200000000000002</v>
      </c>
      <c r="E110" s="157">
        <v>18.2</v>
      </c>
      <c r="F110" s="157">
        <v>6.95</v>
      </c>
      <c r="G110" s="157">
        <v>57.45</v>
      </c>
    </row>
    <row r="111" spans="1:7">
      <c r="A111" s="339" t="s">
        <v>23</v>
      </c>
      <c r="B111" s="340" t="s">
        <v>23</v>
      </c>
      <c r="C111" s="157">
        <v>104.53</v>
      </c>
      <c r="D111" s="157">
        <v>3.52</v>
      </c>
      <c r="E111" s="157">
        <v>10.16</v>
      </c>
      <c r="F111" s="157">
        <v>3.45</v>
      </c>
      <c r="G111" s="157">
        <v>63.1</v>
      </c>
    </row>
    <row r="112" spans="1:7">
      <c r="A112" s="339" t="s">
        <v>24</v>
      </c>
      <c r="B112" s="340" t="s">
        <v>24</v>
      </c>
      <c r="C112" s="157">
        <v>98.45</v>
      </c>
      <c r="D112" s="157">
        <v>2.5099999999999998</v>
      </c>
      <c r="E112" s="157">
        <v>17.82</v>
      </c>
      <c r="F112" s="157">
        <v>5.71</v>
      </c>
      <c r="G112" s="157">
        <v>61.15</v>
      </c>
    </row>
    <row r="113" spans="1:9">
      <c r="A113" s="339" t="s">
        <v>25</v>
      </c>
      <c r="B113" s="340" t="s">
        <v>25</v>
      </c>
      <c r="C113" s="157">
        <v>102.35</v>
      </c>
      <c r="D113" s="157">
        <v>2.87</v>
      </c>
      <c r="E113" s="157">
        <v>13.38</v>
      </c>
      <c r="F113" s="157">
        <v>4.2300000000000004</v>
      </c>
      <c r="G113" s="157">
        <v>56.48</v>
      </c>
    </row>
    <row r="114" spans="1:9">
      <c r="A114" s="379" t="s">
        <v>27</v>
      </c>
      <c r="B114" s="379"/>
      <c r="C114" s="158">
        <v>96.69</v>
      </c>
      <c r="D114" s="158">
        <v>3.9</v>
      </c>
      <c r="E114" s="158">
        <v>11.87</v>
      </c>
      <c r="F114" s="158">
        <v>3.91</v>
      </c>
      <c r="G114" s="158">
        <v>65.67</v>
      </c>
    </row>
    <row r="115" spans="1:9">
      <c r="A115" s="379" t="s">
        <v>30</v>
      </c>
      <c r="B115" s="379"/>
      <c r="C115" s="158">
        <v>95.29</v>
      </c>
      <c r="D115" s="158">
        <v>3.7</v>
      </c>
      <c r="E115" s="158">
        <v>12.69</v>
      </c>
      <c r="F115" s="158">
        <v>4.22</v>
      </c>
      <c r="G115" s="158">
        <v>65.66</v>
      </c>
    </row>
    <row r="116" spans="1:9" hidden="1">
      <c r="A116" s="379" t="s">
        <v>200</v>
      </c>
      <c r="B116" s="379"/>
      <c r="C116" s="158">
        <v>95.05</v>
      </c>
      <c r="D116" s="158">
        <v>3.74</v>
      </c>
      <c r="E116" s="158">
        <v>11.86</v>
      </c>
      <c r="F116" s="158">
        <v>3.72</v>
      </c>
      <c r="G116" s="158">
        <v>66.52</v>
      </c>
    </row>
    <row r="118" spans="1:9">
      <c r="A118" s="331" t="s">
        <v>691</v>
      </c>
      <c r="B118" s="332"/>
      <c r="C118" s="332"/>
      <c r="D118" s="332"/>
      <c r="E118" s="332"/>
      <c r="F118" s="332"/>
      <c r="G118" s="332"/>
      <c r="H118" s="332"/>
      <c r="I118" s="333"/>
    </row>
    <row r="119" spans="1:9" hidden="1">
      <c r="A119" s="331" t="s">
        <v>599</v>
      </c>
      <c r="B119" s="332"/>
      <c r="C119" s="332"/>
      <c r="D119" s="332"/>
      <c r="E119" s="332"/>
      <c r="F119" s="332"/>
      <c r="G119" s="332"/>
      <c r="H119" s="332"/>
      <c r="I119" s="333"/>
    </row>
    <row r="121" spans="1:9" ht="15" customHeight="1">
      <c r="A121" s="374"/>
      <c r="B121" s="376" t="s">
        <v>461</v>
      </c>
      <c r="C121" s="377"/>
      <c r="D121" s="377"/>
      <c r="E121" s="377"/>
      <c r="F121" s="377"/>
      <c r="G121" s="377"/>
      <c r="H121" s="377"/>
      <c r="I121" s="378"/>
    </row>
    <row r="122" spans="1:9" ht="15" customHeight="1">
      <c r="A122" s="375"/>
      <c r="B122" s="376" t="s">
        <v>68</v>
      </c>
      <c r="C122" s="377"/>
      <c r="D122" s="377"/>
      <c r="E122" s="377"/>
      <c r="F122" s="377"/>
      <c r="G122" s="377"/>
      <c r="H122" s="377"/>
      <c r="I122" s="378"/>
    </row>
    <row r="123" spans="1:9" ht="15" customHeight="1">
      <c r="A123" s="150" t="s">
        <v>46</v>
      </c>
      <c r="B123" s="376" t="s">
        <v>69</v>
      </c>
      <c r="C123" s="378"/>
      <c r="D123" s="376" t="s">
        <v>70</v>
      </c>
      <c r="E123" s="378"/>
      <c r="F123" s="376" t="s">
        <v>49</v>
      </c>
      <c r="G123" s="378"/>
      <c r="H123" s="376" t="s">
        <v>71</v>
      </c>
      <c r="I123" s="378"/>
    </row>
    <row r="124" spans="1:9">
      <c r="A124" s="33" t="s">
        <v>8</v>
      </c>
      <c r="B124" s="154"/>
      <c r="C124" s="37">
        <f>(G124-E124)</f>
        <v>2651</v>
      </c>
      <c r="D124" s="59"/>
      <c r="E124" s="37">
        <v>300</v>
      </c>
      <c r="F124" s="60"/>
      <c r="G124" s="37">
        <v>2951</v>
      </c>
      <c r="H124" s="60"/>
      <c r="I124" s="37">
        <f>(E124*100)/G124</f>
        <v>10.166045408336156</v>
      </c>
    </row>
    <row r="125" spans="1:9">
      <c r="A125" s="3" t="s">
        <v>9</v>
      </c>
      <c r="B125" s="155"/>
      <c r="C125" s="37">
        <f t="shared" ref="C125:C145" si="20">(G125-E125)</f>
        <v>1140</v>
      </c>
      <c r="D125" s="59"/>
      <c r="E125" s="37">
        <v>56</v>
      </c>
      <c r="F125" s="60"/>
      <c r="G125" s="37">
        <v>1196</v>
      </c>
      <c r="H125" s="60"/>
      <c r="I125" s="37">
        <f t="shared" ref="I125:I145" si="21">(E125*100)/G125</f>
        <v>4.6822742474916392</v>
      </c>
    </row>
    <row r="126" spans="1:9">
      <c r="A126" s="3" t="s">
        <v>10</v>
      </c>
      <c r="B126" s="155"/>
      <c r="C126" s="37">
        <f t="shared" si="20"/>
        <v>1713</v>
      </c>
      <c r="D126" s="59"/>
      <c r="E126" s="37">
        <v>88</v>
      </c>
      <c r="F126" s="60"/>
      <c r="G126" s="37">
        <v>1801</v>
      </c>
      <c r="H126" s="60"/>
      <c r="I126" s="37">
        <f t="shared" si="21"/>
        <v>4.8861743475846753</v>
      </c>
    </row>
    <row r="127" spans="1:9" s="8" customFormat="1">
      <c r="A127" s="3" t="s">
        <v>11</v>
      </c>
      <c r="B127" s="155"/>
      <c r="C127" s="37">
        <f t="shared" si="20"/>
        <v>3506</v>
      </c>
      <c r="D127" s="59"/>
      <c r="E127" s="37">
        <v>497</v>
      </c>
      <c r="F127" s="60"/>
      <c r="G127" s="37">
        <v>4003</v>
      </c>
      <c r="H127" s="60"/>
      <c r="I127" s="37">
        <f t="shared" si="21"/>
        <v>12.415688233824632</v>
      </c>
    </row>
    <row r="128" spans="1:9">
      <c r="A128" s="3" t="s">
        <v>12</v>
      </c>
      <c r="B128" s="155"/>
      <c r="C128" s="37">
        <f t="shared" si="20"/>
        <v>2445</v>
      </c>
      <c r="D128" s="59"/>
      <c r="E128" s="37">
        <v>211</v>
      </c>
      <c r="F128" s="60"/>
      <c r="G128" s="37">
        <v>2656</v>
      </c>
      <c r="H128" s="60"/>
      <c r="I128" s="37">
        <f t="shared" si="21"/>
        <v>7.9442771084337354</v>
      </c>
    </row>
    <row r="129" spans="1:9" s="8" customFormat="1">
      <c r="A129" s="3" t="s">
        <v>13</v>
      </c>
      <c r="B129" s="155"/>
      <c r="C129" s="37">
        <f t="shared" si="20"/>
        <v>4670</v>
      </c>
      <c r="D129" s="59"/>
      <c r="E129" s="37">
        <v>627</v>
      </c>
      <c r="F129" s="60"/>
      <c r="G129" s="37">
        <v>5297</v>
      </c>
      <c r="H129" s="60"/>
      <c r="I129" s="37">
        <f t="shared" si="21"/>
        <v>11.836888804983953</v>
      </c>
    </row>
    <row r="130" spans="1:9">
      <c r="A130" s="3" t="s">
        <v>14</v>
      </c>
      <c r="B130" s="155"/>
      <c r="C130" s="37">
        <f t="shared" si="20"/>
        <v>829</v>
      </c>
      <c r="D130" s="59"/>
      <c r="E130" s="37">
        <v>85</v>
      </c>
      <c r="F130" s="60"/>
      <c r="G130" s="37">
        <v>914</v>
      </c>
      <c r="H130" s="60"/>
      <c r="I130" s="37">
        <f t="shared" si="21"/>
        <v>9.2997811816192559</v>
      </c>
    </row>
    <row r="131" spans="1:9">
      <c r="A131" s="3" t="s">
        <v>15</v>
      </c>
      <c r="B131" s="155"/>
      <c r="C131" s="37">
        <f t="shared" si="20"/>
        <v>1955</v>
      </c>
      <c r="D131" s="59"/>
      <c r="E131" s="37">
        <v>129</v>
      </c>
      <c r="F131" s="60"/>
      <c r="G131" s="37">
        <v>2084</v>
      </c>
      <c r="H131" s="60"/>
      <c r="I131" s="37">
        <f t="shared" si="21"/>
        <v>6.1900191938579656</v>
      </c>
    </row>
    <row r="132" spans="1:9">
      <c r="A132" s="3" t="s">
        <v>16</v>
      </c>
      <c r="B132" s="155"/>
      <c r="C132" s="37">
        <f t="shared" si="20"/>
        <v>2805</v>
      </c>
      <c r="D132" s="59"/>
      <c r="E132" s="37">
        <v>403</v>
      </c>
      <c r="F132" s="60"/>
      <c r="G132" s="37">
        <v>3208</v>
      </c>
      <c r="H132" s="60"/>
      <c r="I132" s="37">
        <f t="shared" si="21"/>
        <v>12.562344139650873</v>
      </c>
    </row>
    <row r="133" spans="1:9">
      <c r="A133" s="3" t="s">
        <v>17</v>
      </c>
      <c r="B133" s="155"/>
      <c r="C133" s="37">
        <f t="shared" si="20"/>
        <v>1911</v>
      </c>
      <c r="D133" s="59"/>
      <c r="E133" s="37">
        <v>162</v>
      </c>
      <c r="F133" s="61"/>
      <c r="G133" s="37">
        <v>2073</v>
      </c>
      <c r="H133" s="60"/>
      <c r="I133" s="37">
        <f t="shared" si="21"/>
        <v>7.8147612156295221</v>
      </c>
    </row>
    <row r="134" spans="1:9">
      <c r="A134" s="3" t="s">
        <v>18</v>
      </c>
      <c r="B134" s="155"/>
      <c r="C134" s="37">
        <f t="shared" si="20"/>
        <v>15511</v>
      </c>
      <c r="D134" s="59"/>
      <c r="E134" s="37">
        <v>2468</v>
      </c>
      <c r="F134" s="62"/>
      <c r="G134" s="37">
        <v>17979</v>
      </c>
      <c r="H134" s="60"/>
      <c r="I134" s="37">
        <f t="shared" si="21"/>
        <v>13.727126091551254</v>
      </c>
    </row>
    <row r="135" spans="1:9">
      <c r="A135" s="3" t="s">
        <v>19</v>
      </c>
      <c r="B135" s="155"/>
      <c r="C135" s="37">
        <f t="shared" si="20"/>
        <v>1886</v>
      </c>
      <c r="D135" s="59"/>
      <c r="E135" s="37">
        <v>299</v>
      </c>
      <c r="F135" s="62"/>
      <c r="G135" s="37">
        <v>2185</v>
      </c>
      <c r="H135" s="60"/>
      <c r="I135" s="37">
        <f t="shared" si="21"/>
        <v>13.684210526315789</v>
      </c>
    </row>
    <row r="136" spans="1:9">
      <c r="A136" s="3" t="s">
        <v>20</v>
      </c>
      <c r="B136" s="155"/>
      <c r="C136" s="37">
        <f t="shared" si="20"/>
        <v>1403</v>
      </c>
      <c r="D136" s="59"/>
      <c r="E136" s="37">
        <v>177</v>
      </c>
      <c r="F136" s="62"/>
      <c r="G136" s="37">
        <v>1580</v>
      </c>
      <c r="H136" s="60"/>
      <c r="I136" s="37">
        <f t="shared" si="21"/>
        <v>11.20253164556962</v>
      </c>
    </row>
    <row r="137" spans="1:9" s="8" customFormat="1">
      <c r="A137" s="3" t="s">
        <v>21</v>
      </c>
      <c r="B137" s="155"/>
      <c r="C137" s="37">
        <f t="shared" si="20"/>
        <v>3526</v>
      </c>
      <c r="D137" s="59"/>
      <c r="E137" s="37">
        <v>227</v>
      </c>
      <c r="F137" s="63"/>
      <c r="G137" s="37">
        <v>3753</v>
      </c>
      <c r="H137" s="60"/>
      <c r="I137" s="37">
        <f t="shared" si="21"/>
        <v>6.0484945377031707</v>
      </c>
    </row>
    <row r="138" spans="1:9">
      <c r="A138" s="3" t="s">
        <v>22</v>
      </c>
      <c r="B138" s="155"/>
      <c r="C138" s="37">
        <f t="shared" si="20"/>
        <v>638</v>
      </c>
      <c r="D138" s="59"/>
      <c r="E138" s="37">
        <v>38</v>
      </c>
      <c r="F138" s="63"/>
      <c r="G138" s="37">
        <v>676</v>
      </c>
      <c r="H138" s="60"/>
      <c r="I138" s="37">
        <f t="shared" si="21"/>
        <v>5.6213017751479288</v>
      </c>
    </row>
    <row r="139" spans="1:9" s="8" customFormat="1">
      <c r="A139" s="3" t="s">
        <v>23</v>
      </c>
      <c r="B139" s="155"/>
      <c r="C139" s="37">
        <f t="shared" si="20"/>
        <v>7507</v>
      </c>
      <c r="D139" s="59"/>
      <c r="E139" s="37">
        <v>897</v>
      </c>
      <c r="F139" s="63"/>
      <c r="G139" s="37">
        <v>8404</v>
      </c>
      <c r="H139" s="60"/>
      <c r="I139" s="37">
        <f t="shared" si="21"/>
        <v>10.673488814850071</v>
      </c>
    </row>
    <row r="140" spans="1:9">
      <c r="A140" s="3" t="s">
        <v>24</v>
      </c>
      <c r="B140" s="155"/>
      <c r="C140" s="37">
        <f t="shared" si="20"/>
        <v>2252</v>
      </c>
      <c r="D140" s="59"/>
      <c r="E140" s="37">
        <v>183</v>
      </c>
      <c r="F140" s="63"/>
      <c r="G140" s="37">
        <v>2435</v>
      </c>
      <c r="H140" s="60"/>
      <c r="I140" s="37">
        <f t="shared" si="21"/>
        <v>7.5154004106776178</v>
      </c>
    </row>
    <row r="141" spans="1:9">
      <c r="A141" s="3" t="s">
        <v>25</v>
      </c>
      <c r="B141" s="155"/>
      <c r="C141" s="151">
        <f t="shared" si="20"/>
        <v>3911</v>
      </c>
      <c r="D141" s="59"/>
      <c r="E141" s="151">
        <v>656</v>
      </c>
      <c r="F141" s="63"/>
      <c r="G141" s="151">
        <v>4567</v>
      </c>
      <c r="H141" s="60"/>
      <c r="I141" s="151">
        <f t="shared" si="21"/>
        <v>14.363915042697613</v>
      </c>
    </row>
    <row r="142" spans="1:9">
      <c r="A142" s="100" t="s">
        <v>26</v>
      </c>
      <c r="B142" s="155"/>
      <c r="C142" s="101">
        <f>(G142-E142)</f>
        <v>60259</v>
      </c>
      <c r="D142" s="56"/>
      <c r="E142" s="101">
        <f>SUM(E124:E141)</f>
        <v>7503</v>
      </c>
      <c r="F142" s="56"/>
      <c r="G142" s="101">
        <f t="shared" ref="G142" si="22">SUM(G124:G141)</f>
        <v>67762</v>
      </c>
      <c r="H142" s="56"/>
      <c r="I142" s="101">
        <f t="shared" si="21"/>
        <v>11.072577550839704</v>
      </c>
    </row>
    <row r="143" spans="1:9">
      <c r="A143" s="15" t="s">
        <v>27</v>
      </c>
      <c r="B143" s="155"/>
      <c r="C143" s="38">
        <f t="shared" si="20"/>
        <v>608157</v>
      </c>
      <c r="D143" s="57"/>
      <c r="E143" s="38">
        <v>95539</v>
      </c>
      <c r="F143" s="57"/>
      <c r="G143" s="38">
        <v>703696</v>
      </c>
      <c r="H143" s="57"/>
      <c r="I143" s="38">
        <f t="shared" si="21"/>
        <v>13.576743366453696</v>
      </c>
    </row>
    <row r="144" spans="1:9">
      <c r="A144" s="15" t="s">
        <v>28</v>
      </c>
      <c r="B144" s="155"/>
      <c r="C144" s="38">
        <f t="shared" si="20"/>
        <v>3876680</v>
      </c>
      <c r="D144" s="58"/>
      <c r="E144" s="38">
        <v>562257</v>
      </c>
      <c r="F144" s="57"/>
      <c r="G144" s="38">
        <v>4438937</v>
      </c>
      <c r="H144" s="57"/>
      <c r="I144" s="38">
        <f t="shared" si="21"/>
        <v>12.66647848347476</v>
      </c>
    </row>
    <row r="145" spans="1:9">
      <c r="A145" s="15" t="s">
        <v>7</v>
      </c>
      <c r="B145" s="304"/>
      <c r="C145" s="38">
        <f t="shared" si="20"/>
        <v>54064319</v>
      </c>
      <c r="D145" s="152"/>
      <c r="E145" s="38">
        <v>5171894</v>
      </c>
      <c r="F145" s="153"/>
      <c r="G145" s="38">
        <v>59236213</v>
      </c>
      <c r="H145" s="153"/>
      <c r="I145" s="38">
        <f t="shared" si="21"/>
        <v>8.7309666470407219</v>
      </c>
    </row>
    <row r="146" spans="1:9">
      <c r="A146" s="12"/>
    </row>
  </sheetData>
  <mergeCells count="110">
    <mergeCell ref="A111:B111"/>
    <mergeCell ref="A102:B102"/>
    <mergeCell ref="A103:B103"/>
    <mergeCell ref="A104:B104"/>
    <mergeCell ref="H82:N82"/>
    <mergeCell ref="H83:N83"/>
    <mergeCell ref="B84:G84"/>
    <mergeCell ref="H84:N84"/>
    <mergeCell ref="A121:A122"/>
    <mergeCell ref="B121:I121"/>
    <mergeCell ref="B122:I122"/>
    <mergeCell ref="B123:C123"/>
    <mergeCell ref="D123:E123"/>
    <mergeCell ref="F123:G123"/>
    <mergeCell ref="H123:I123"/>
    <mergeCell ref="A94:B94"/>
    <mergeCell ref="F94:G94"/>
    <mergeCell ref="A101:B101"/>
    <mergeCell ref="A116:B116"/>
    <mergeCell ref="A115:B115"/>
    <mergeCell ref="A114:B114"/>
    <mergeCell ref="A112:B112"/>
    <mergeCell ref="A113:B113"/>
    <mergeCell ref="A119:I119"/>
    <mergeCell ref="A107:B107"/>
    <mergeCell ref="A108:B108"/>
    <mergeCell ref="A109:B109"/>
    <mergeCell ref="A110:B110"/>
    <mergeCell ref="B75:G75"/>
    <mergeCell ref="H75:N75"/>
    <mergeCell ref="B64:G64"/>
    <mergeCell ref="H64:N64"/>
    <mergeCell ref="B65:G65"/>
    <mergeCell ref="H65:N65"/>
    <mergeCell ref="B66:G66"/>
    <mergeCell ref="H66:N66"/>
    <mergeCell ref="B87:G87"/>
    <mergeCell ref="H87:N87"/>
    <mergeCell ref="B78:G78"/>
    <mergeCell ref="H78:N78"/>
    <mergeCell ref="B80:G80"/>
    <mergeCell ref="H80:N80"/>
    <mergeCell ref="B81:G81"/>
    <mergeCell ref="H81:N81"/>
    <mergeCell ref="B85:G85"/>
    <mergeCell ref="H85:N85"/>
    <mergeCell ref="B86:G86"/>
    <mergeCell ref="H86:N86"/>
    <mergeCell ref="B79:G79"/>
    <mergeCell ref="H79:N79"/>
    <mergeCell ref="B82:G82"/>
    <mergeCell ref="B83:G83"/>
    <mergeCell ref="A60:N60"/>
    <mergeCell ref="D34:E34"/>
    <mergeCell ref="F34:G34"/>
    <mergeCell ref="H34:I34"/>
    <mergeCell ref="J34:K34"/>
    <mergeCell ref="A62:A63"/>
    <mergeCell ref="B62:N62"/>
    <mergeCell ref="A32:L32"/>
    <mergeCell ref="B74:G74"/>
    <mergeCell ref="H74:N74"/>
    <mergeCell ref="H73:N73"/>
    <mergeCell ref="I5:J5"/>
    <mergeCell ref="A1:N1"/>
    <mergeCell ref="A3:A4"/>
    <mergeCell ref="B3:F4"/>
    <mergeCell ref="G3:K4"/>
    <mergeCell ref="A5:A6"/>
    <mergeCell ref="B5:C5"/>
    <mergeCell ref="D5:E5"/>
    <mergeCell ref="G5:H5"/>
    <mergeCell ref="L3:N4"/>
    <mergeCell ref="A31:L31"/>
    <mergeCell ref="H71:N71"/>
    <mergeCell ref="B72:G72"/>
    <mergeCell ref="H72:N72"/>
    <mergeCell ref="B67:G67"/>
    <mergeCell ref="H67:N67"/>
    <mergeCell ref="B68:G68"/>
    <mergeCell ref="H68:N68"/>
    <mergeCell ref="B69:G69"/>
    <mergeCell ref="H69:N69"/>
    <mergeCell ref="B70:G70"/>
    <mergeCell ref="H70:N70"/>
    <mergeCell ref="B71:G71"/>
    <mergeCell ref="A118:I118"/>
    <mergeCell ref="A95:B95"/>
    <mergeCell ref="A91:G91"/>
    <mergeCell ref="A105:B105"/>
    <mergeCell ref="A106:B106"/>
    <mergeCell ref="A33:A35"/>
    <mergeCell ref="B33:L33"/>
    <mergeCell ref="B34:C34"/>
    <mergeCell ref="B63:G63"/>
    <mergeCell ref="H63:N63"/>
    <mergeCell ref="A97:B97"/>
    <mergeCell ref="A98:B98"/>
    <mergeCell ref="A99:B99"/>
    <mergeCell ref="A100:B100"/>
    <mergeCell ref="A89:G89"/>
    <mergeCell ref="A96:B96"/>
    <mergeCell ref="A92:B92"/>
    <mergeCell ref="A93:B93"/>
    <mergeCell ref="C93:F93"/>
    <mergeCell ref="B76:G76"/>
    <mergeCell ref="H76:N76"/>
    <mergeCell ref="B77:G77"/>
    <mergeCell ref="H77:N77"/>
    <mergeCell ref="B73:G73"/>
  </mergeCells>
  <pageMargins left="0.7" right="0.7" top="0.75" bottom="0.75" header="0.3" footer="0.3"/>
  <pageSetup paperSize="9" orientation="portrait" r:id="rId1"/>
  <ignoredErrors>
    <ignoredError sqref="C25 E25"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zoomScale="85" zoomScaleNormal="85" workbookViewId="0">
      <selection activeCell="M9" sqref="M9"/>
    </sheetView>
  </sheetViews>
  <sheetFormatPr defaultRowHeight="15"/>
  <cols>
    <col min="1" max="1" width="30.140625" customWidth="1"/>
    <col min="2" max="2" width="11.7109375" bestFit="1" customWidth="1"/>
    <col min="3" max="3" width="10.140625" bestFit="1" customWidth="1"/>
    <col min="4" max="4" width="11.7109375" bestFit="1" customWidth="1"/>
    <col min="5" max="5" width="10.140625" bestFit="1" customWidth="1"/>
    <col min="6" max="6" width="12.7109375" bestFit="1" customWidth="1"/>
    <col min="7" max="7" width="10.140625" bestFit="1" customWidth="1"/>
    <col min="8" max="8" width="12.7109375" bestFit="1" customWidth="1"/>
    <col min="9" max="9" width="10.140625" bestFit="1" customWidth="1"/>
    <col min="10" max="10" width="11.7109375" bestFit="1" customWidth="1"/>
    <col min="11" max="11" width="10.140625" bestFit="1" customWidth="1"/>
    <col min="12" max="12" width="11.7109375" bestFit="1" customWidth="1"/>
    <col min="13" max="13" width="10.140625" bestFit="1" customWidth="1"/>
    <col min="14" max="14" width="12.7109375" bestFit="1" customWidth="1"/>
    <col min="15" max="15" width="9.140625" customWidth="1"/>
  </cols>
  <sheetData>
    <row r="1" spans="1:18" ht="30.75" customHeight="1">
      <c r="A1" s="380" t="s">
        <v>600</v>
      </c>
      <c r="B1" s="381"/>
      <c r="C1" s="381"/>
      <c r="D1" s="381"/>
      <c r="E1" s="381"/>
      <c r="F1" s="381"/>
      <c r="G1" s="381"/>
      <c r="H1" s="381"/>
      <c r="I1" s="381"/>
      <c r="J1" s="381"/>
      <c r="K1" s="381"/>
      <c r="L1" s="381"/>
      <c r="M1" s="381"/>
      <c r="N1" s="382"/>
      <c r="Q1" s="25"/>
      <c r="R1" s="25"/>
    </row>
    <row r="3" spans="1:18">
      <c r="A3" s="315" t="s">
        <v>46</v>
      </c>
      <c r="B3" s="315" t="s">
        <v>461</v>
      </c>
      <c r="C3" s="315"/>
      <c r="D3" s="315"/>
      <c r="E3" s="315"/>
      <c r="F3" s="315"/>
      <c r="G3" s="315"/>
      <c r="H3" s="315"/>
      <c r="I3" s="315"/>
      <c r="J3" s="315"/>
      <c r="K3" s="315"/>
      <c r="L3" s="315"/>
      <c r="M3" s="315"/>
      <c r="N3" s="315"/>
    </row>
    <row r="4" spans="1:18">
      <c r="A4" s="315"/>
      <c r="B4" s="315" t="s">
        <v>72</v>
      </c>
      <c r="C4" s="315"/>
      <c r="D4" s="315"/>
      <c r="E4" s="315"/>
      <c r="F4" s="315"/>
      <c r="G4" s="315"/>
      <c r="H4" s="315"/>
      <c r="I4" s="315"/>
      <c r="J4" s="315"/>
      <c r="K4" s="315"/>
      <c r="L4" s="315"/>
      <c r="M4" s="315"/>
      <c r="N4" s="315"/>
    </row>
    <row r="5" spans="1:18" ht="106.5" customHeight="1">
      <c r="A5" s="132"/>
      <c r="B5" s="315" t="s">
        <v>73</v>
      </c>
      <c r="C5" s="315"/>
      <c r="D5" s="315" t="s">
        <v>74</v>
      </c>
      <c r="E5" s="315"/>
      <c r="F5" s="315" t="s">
        <v>75</v>
      </c>
      <c r="G5" s="315"/>
      <c r="H5" s="315" t="s">
        <v>76</v>
      </c>
      <c r="I5" s="315"/>
      <c r="J5" s="315" t="s">
        <v>77</v>
      </c>
      <c r="K5" s="315"/>
      <c r="L5" s="315" t="s">
        <v>78</v>
      </c>
      <c r="M5" s="315"/>
      <c r="N5" s="132" t="s">
        <v>79</v>
      </c>
    </row>
    <row r="6" spans="1:18">
      <c r="A6" s="6"/>
      <c r="B6" s="6" t="s">
        <v>50</v>
      </c>
      <c r="C6" s="6" t="s">
        <v>51</v>
      </c>
      <c r="D6" s="6" t="s">
        <v>50</v>
      </c>
      <c r="E6" s="6" t="s">
        <v>51</v>
      </c>
      <c r="F6" s="6" t="s">
        <v>50</v>
      </c>
      <c r="G6" s="6" t="s">
        <v>51</v>
      </c>
      <c r="H6" s="6" t="s">
        <v>50</v>
      </c>
      <c r="I6" s="6" t="s">
        <v>51</v>
      </c>
      <c r="J6" s="6" t="s">
        <v>50</v>
      </c>
      <c r="K6" s="6" t="s">
        <v>51</v>
      </c>
      <c r="L6" s="6" t="s">
        <v>50</v>
      </c>
      <c r="M6" s="6" t="s">
        <v>51</v>
      </c>
      <c r="N6" s="6" t="s">
        <v>50</v>
      </c>
    </row>
    <row r="7" spans="1:18">
      <c r="A7" s="1" t="s">
        <v>8</v>
      </c>
      <c r="B7" s="53">
        <v>109</v>
      </c>
      <c r="C7" s="53">
        <f>(B7*100)/N7</f>
        <v>3.9082108282538544</v>
      </c>
      <c r="D7" s="53">
        <v>481</v>
      </c>
      <c r="E7" s="53">
        <f>(D7*100)/N7</f>
        <v>17.246324847615632</v>
      </c>
      <c r="F7" s="53">
        <v>826</v>
      </c>
      <c r="G7" s="53">
        <f>(F7*100)/N7</f>
        <v>29.616349946217284</v>
      </c>
      <c r="H7" s="53">
        <v>1087</v>
      </c>
      <c r="I7" s="53">
        <f>(H7*100)/N7</f>
        <v>38.97454284689853</v>
      </c>
      <c r="J7" s="53">
        <v>76</v>
      </c>
      <c r="K7" s="53">
        <f>(J7*100)/N7</f>
        <v>2.7249910362136966</v>
      </c>
      <c r="L7" s="53">
        <v>210</v>
      </c>
      <c r="M7" s="53">
        <f>(L7*100)/N7</f>
        <v>7.5295804948010039</v>
      </c>
      <c r="N7" s="53">
        <v>2789</v>
      </c>
    </row>
    <row r="8" spans="1:18" ht="15.75" customHeight="1">
      <c r="A8" s="2" t="s">
        <v>9</v>
      </c>
      <c r="B8" s="53">
        <v>35</v>
      </c>
      <c r="C8" s="53">
        <f t="shared" ref="C8:C28" si="0">(B8*100)/N8</f>
        <v>3.1111111111111112</v>
      </c>
      <c r="D8" s="53">
        <v>213</v>
      </c>
      <c r="E8" s="53">
        <f t="shared" ref="E8:E28" si="1">(D8*100)/N8</f>
        <v>18.933333333333334</v>
      </c>
      <c r="F8" s="53">
        <v>325</v>
      </c>
      <c r="G8" s="53">
        <f t="shared" ref="G8:G28" si="2">(F8*100)/N8</f>
        <v>28.888888888888889</v>
      </c>
      <c r="H8" s="53">
        <v>440</v>
      </c>
      <c r="I8" s="53">
        <f t="shared" ref="I8:I28" si="3">(H8*100)/N8</f>
        <v>39.111111111111114</v>
      </c>
      <c r="J8" s="53">
        <v>30</v>
      </c>
      <c r="K8" s="53">
        <f t="shared" ref="K8:K28" si="4">(J8*100)/N8</f>
        <v>2.6666666666666665</v>
      </c>
      <c r="L8" s="53">
        <v>82</v>
      </c>
      <c r="M8" s="53">
        <f t="shared" ref="M8:M28" si="5">(L8*100)/N8</f>
        <v>7.2888888888888888</v>
      </c>
      <c r="N8" s="53">
        <v>1125</v>
      </c>
    </row>
    <row r="9" spans="1:18">
      <c r="A9" s="2" t="s">
        <v>10</v>
      </c>
      <c r="B9" s="53">
        <v>57</v>
      </c>
      <c r="C9" s="53">
        <f t="shared" si="0"/>
        <v>3.3216783216783217</v>
      </c>
      <c r="D9" s="53">
        <v>366</v>
      </c>
      <c r="E9" s="53">
        <f t="shared" si="1"/>
        <v>21.32867132867133</v>
      </c>
      <c r="F9" s="53">
        <v>484</v>
      </c>
      <c r="G9" s="53">
        <f t="shared" si="2"/>
        <v>28.205128205128204</v>
      </c>
      <c r="H9" s="53">
        <v>687</v>
      </c>
      <c r="I9" s="53">
        <f t="shared" si="3"/>
        <v>40.034965034965033</v>
      </c>
      <c r="J9" s="53">
        <v>46</v>
      </c>
      <c r="K9" s="53">
        <f t="shared" si="4"/>
        <v>2.6806526806526807</v>
      </c>
      <c r="L9" s="53">
        <v>76</v>
      </c>
      <c r="M9" s="53">
        <f t="shared" si="5"/>
        <v>4.4289044289044286</v>
      </c>
      <c r="N9" s="53">
        <v>1716</v>
      </c>
    </row>
    <row r="10" spans="1:18" s="9" customFormat="1">
      <c r="A10" s="3" t="s">
        <v>11</v>
      </c>
      <c r="B10" s="54">
        <v>147</v>
      </c>
      <c r="C10" s="54">
        <f t="shared" si="0"/>
        <v>3.9399624765478425</v>
      </c>
      <c r="D10" s="54">
        <v>635</v>
      </c>
      <c r="E10" s="54">
        <f t="shared" si="1"/>
        <v>17.019565800053606</v>
      </c>
      <c r="F10" s="54">
        <v>1181</v>
      </c>
      <c r="G10" s="54">
        <f t="shared" si="2"/>
        <v>31.653712141517019</v>
      </c>
      <c r="H10" s="54">
        <v>1396</v>
      </c>
      <c r="I10" s="54">
        <f t="shared" si="3"/>
        <v>37.416242294291074</v>
      </c>
      <c r="J10" s="54">
        <v>114</v>
      </c>
      <c r="K10" s="54">
        <f t="shared" si="4"/>
        <v>3.0554811042615921</v>
      </c>
      <c r="L10" s="54">
        <v>258</v>
      </c>
      <c r="M10" s="54">
        <f t="shared" si="5"/>
        <v>6.9150361833288665</v>
      </c>
      <c r="N10" s="54">
        <v>3731</v>
      </c>
    </row>
    <row r="11" spans="1:18" s="9" customFormat="1">
      <c r="A11" s="3" t="s">
        <v>12</v>
      </c>
      <c r="B11" s="54">
        <v>93</v>
      </c>
      <c r="C11" s="54">
        <f t="shared" si="0"/>
        <v>3.7007560684440906</v>
      </c>
      <c r="D11" s="54">
        <v>524</v>
      </c>
      <c r="E11" s="54">
        <f t="shared" si="1"/>
        <v>20.851571826502187</v>
      </c>
      <c r="F11" s="54">
        <v>742</v>
      </c>
      <c r="G11" s="54">
        <f t="shared" si="2"/>
        <v>29.526462395543174</v>
      </c>
      <c r="H11" s="54">
        <v>915</v>
      </c>
      <c r="I11" s="54">
        <f t="shared" si="3"/>
        <v>36.410664544369283</v>
      </c>
      <c r="J11" s="54">
        <v>68</v>
      </c>
      <c r="K11" s="54">
        <f t="shared" si="4"/>
        <v>2.7059291683247113</v>
      </c>
      <c r="L11" s="54">
        <v>171</v>
      </c>
      <c r="M11" s="54">
        <f t="shared" si="5"/>
        <v>6.8046159968165538</v>
      </c>
      <c r="N11" s="54">
        <v>2513</v>
      </c>
    </row>
    <row r="12" spans="1:18" s="9" customFormat="1">
      <c r="A12" s="3" t="s">
        <v>13</v>
      </c>
      <c r="B12" s="54">
        <v>233</v>
      </c>
      <c r="C12" s="54">
        <f t="shared" si="0"/>
        <v>4.8110675201321493</v>
      </c>
      <c r="D12" s="54">
        <v>837</v>
      </c>
      <c r="E12" s="54">
        <f t="shared" si="1"/>
        <v>17.282676027255832</v>
      </c>
      <c r="F12" s="54">
        <v>1516</v>
      </c>
      <c r="G12" s="54">
        <f t="shared" si="2"/>
        <v>31.302911418542227</v>
      </c>
      <c r="H12" s="54">
        <v>1789</v>
      </c>
      <c r="I12" s="54">
        <f t="shared" si="3"/>
        <v>36.939913276894487</v>
      </c>
      <c r="J12" s="54">
        <v>144</v>
      </c>
      <c r="K12" s="54">
        <f t="shared" si="4"/>
        <v>2.9733636175924012</v>
      </c>
      <c r="L12" s="54">
        <v>324</v>
      </c>
      <c r="M12" s="54">
        <f t="shared" si="5"/>
        <v>6.6900681395829036</v>
      </c>
      <c r="N12" s="54">
        <v>4843</v>
      </c>
    </row>
    <row r="13" spans="1:18" s="9" customFormat="1">
      <c r="A13" s="3" t="s">
        <v>14</v>
      </c>
      <c r="B13" s="54">
        <v>35</v>
      </c>
      <c r="C13" s="54">
        <f t="shared" si="0"/>
        <v>4.0792540792540795</v>
      </c>
      <c r="D13" s="54">
        <v>197</v>
      </c>
      <c r="E13" s="54">
        <f t="shared" si="1"/>
        <v>22.960372960372961</v>
      </c>
      <c r="F13" s="54">
        <v>230</v>
      </c>
      <c r="G13" s="54">
        <f t="shared" si="2"/>
        <v>26.806526806526808</v>
      </c>
      <c r="H13" s="54">
        <v>324</v>
      </c>
      <c r="I13" s="54">
        <f t="shared" si="3"/>
        <v>37.76223776223776</v>
      </c>
      <c r="J13" s="54">
        <v>24</v>
      </c>
      <c r="K13" s="54">
        <f t="shared" si="4"/>
        <v>2.7972027972027971</v>
      </c>
      <c r="L13" s="54">
        <v>48</v>
      </c>
      <c r="M13" s="54">
        <f t="shared" si="5"/>
        <v>5.5944055944055942</v>
      </c>
      <c r="N13" s="54">
        <v>858</v>
      </c>
    </row>
    <row r="14" spans="1:18" s="9" customFormat="1">
      <c r="A14" s="3" t="s">
        <v>15</v>
      </c>
      <c r="B14" s="54">
        <v>82</v>
      </c>
      <c r="C14" s="54">
        <f t="shared" si="0"/>
        <v>4.1687849517031008</v>
      </c>
      <c r="D14" s="54">
        <v>438</v>
      </c>
      <c r="E14" s="54">
        <f t="shared" si="1"/>
        <v>22.267412302999492</v>
      </c>
      <c r="F14" s="54">
        <v>550</v>
      </c>
      <c r="G14" s="54">
        <f t="shared" si="2"/>
        <v>27.961362480935435</v>
      </c>
      <c r="H14" s="54">
        <v>744</v>
      </c>
      <c r="I14" s="54">
        <f t="shared" si="3"/>
        <v>37.824097610574476</v>
      </c>
      <c r="J14" s="54">
        <v>38</v>
      </c>
      <c r="K14" s="54">
        <f t="shared" si="4"/>
        <v>1.9318759532282663</v>
      </c>
      <c r="L14" s="54">
        <v>115</v>
      </c>
      <c r="M14" s="54">
        <f t="shared" si="5"/>
        <v>5.846466700559227</v>
      </c>
      <c r="N14" s="54">
        <v>1967</v>
      </c>
    </row>
    <row r="15" spans="1:18" s="9" customFormat="1">
      <c r="A15" s="3" t="s">
        <v>16</v>
      </c>
      <c r="B15" s="54">
        <v>121</v>
      </c>
      <c r="C15" s="54">
        <f t="shared" si="0"/>
        <v>4.0226063829787231</v>
      </c>
      <c r="D15" s="54">
        <v>644</v>
      </c>
      <c r="E15" s="54">
        <f t="shared" si="1"/>
        <v>21.409574468085108</v>
      </c>
      <c r="F15" s="54">
        <v>925</v>
      </c>
      <c r="G15" s="54">
        <f t="shared" si="2"/>
        <v>30.751329787234042</v>
      </c>
      <c r="H15" s="54">
        <v>1051</v>
      </c>
      <c r="I15" s="54">
        <f t="shared" si="3"/>
        <v>34.940159574468083</v>
      </c>
      <c r="J15" s="54">
        <v>78</v>
      </c>
      <c r="K15" s="54">
        <f t="shared" si="4"/>
        <v>2.5930851063829787</v>
      </c>
      <c r="L15" s="54">
        <v>189</v>
      </c>
      <c r="M15" s="54">
        <f t="shared" si="5"/>
        <v>6.2832446808510642</v>
      </c>
      <c r="N15" s="54">
        <v>3008</v>
      </c>
    </row>
    <row r="16" spans="1:18" s="9" customFormat="1">
      <c r="A16" s="3" t="s">
        <v>17</v>
      </c>
      <c r="B16" s="54">
        <v>64</v>
      </c>
      <c r="C16" s="54">
        <f t="shared" si="0"/>
        <v>3.2553407934893186</v>
      </c>
      <c r="D16" s="54">
        <v>397</v>
      </c>
      <c r="E16" s="54">
        <f t="shared" si="1"/>
        <v>20.193285859613429</v>
      </c>
      <c r="F16" s="54">
        <v>568</v>
      </c>
      <c r="G16" s="54">
        <f t="shared" si="2"/>
        <v>28.8911495422177</v>
      </c>
      <c r="H16" s="54">
        <v>750</v>
      </c>
      <c r="I16" s="54">
        <f t="shared" si="3"/>
        <v>38.148524923702951</v>
      </c>
      <c r="J16" s="54">
        <v>55</v>
      </c>
      <c r="K16" s="54">
        <f t="shared" si="4"/>
        <v>2.7975584944048828</v>
      </c>
      <c r="L16" s="54">
        <v>132</v>
      </c>
      <c r="M16" s="54">
        <f t="shared" si="5"/>
        <v>6.7141403865717191</v>
      </c>
      <c r="N16" s="54">
        <v>1966</v>
      </c>
    </row>
    <row r="17" spans="1:14" s="9" customFormat="1">
      <c r="A17" s="3" t="s">
        <v>18</v>
      </c>
      <c r="B17" s="54">
        <v>728</v>
      </c>
      <c r="C17" s="54">
        <f t="shared" si="0"/>
        <v>4.3763149984971443</v>
      </c>
      <c r="D17" s="54">
        <v>2616</v>
      </c>
      <c r="E17" s="54">
        <f t="shared" si="1"/>
        <v>15.725879170423806</v>
      </c>
      <c r="F17" s="54">
        <v>4935</v>
      </c>
      <c r="G17" s="54">
        <f t="shared" si="2"/>
        <v>29.666366095581605</v>
      </c>
      <c r="H17" s="54">
        <v>6354</v>
      </c>
      <c r="I17" s="54">
        <f t="shared" si="3"/>
        <v>38.196573489630296</v>
      </c>
      <c r="J17" s="54">
        <v>547</v>
      </c>
      <c r="K17" s="54">
        <f t="shared" si="4"/>
        <v>3.2882476705740906</v>
      </c>
      <c r="L17" s="54">
        <v>1455</v>
      </c>
      <c r="M17" s="54">
        <f t="shared" si="5"/>
        <v>8.7466185752930574</v>
      </c>
      <c r="N17" s="54">
        <v>16635</v>
      </c>
    </row>
    <row r="18" spans="1:14" s="9" customFormat="1">
      <c r="A18" s="3" t="s">
        <v>19</v>
      </c>
      <c r="B18" s="105">
        <v>64</v>
      </c>
      <c r="C18" s="105">
        <f t="shared" si="0"/>
        <v>3.1357177853993141</v>
      </c>
      <c r="D18" s="105">
        <v>320</v>
      </c>
      <c r="E18" s="105">
        <f t="shared" si="1"/>
        <v>15.67858892699657</v>
      </c>
      <c r="F18" s="105">
        <v>629</v>
      </c>
      <c r="G18" s="105">
        <f t="shared" si="2"/>
        <v>30.818226359627634</v>
      </c>
      <c r="H18" s="105">
        <v>792</v>
      </c>
      <c r="I18" s="105">
        <f t="shared" si="3"/>
        <v>38.804507594316512</v>
      </c>
      <c r="J18" s="105">
        <v>53</v>
      </c>
      <c r="K18" s="105">
        <f t="shared" si="4"/>
        <v>2.596766291033807</v>
      </c>
      <c r="L18" s="105">
        <v>183</v>
      </c>
      <c r="M18" s="105">
        <f t="shared" si="5"/>
        <v>8.9661930426261645</v>
      </c>
      <c r="N18" s="105">
        <v>2041</v>
      </c>
    </row>
    <row r="19" spans="1:14" s="9" customFormat="1">
      <c r="A19" s="3" t="s">
        <v>20</v>
      </c>
      <c r="B19" s="105">
        <v>96</v>
      </c>
      <c r="C19" s="105">
        <f t="shared" si="0"/>
        <v>6.4472800537273338</v>
      </c>
      <c r="D19" s="105">
        <v>333</v>
      </c>
      <c r="E19" s="105">
        <f t="shared" si="1"/>
        <v>22.364002686366689</v>
      </c>
      <c r="F19" s="105">
        <v>442</v>
      </c>
      <c r="G19" s="105">
        <f t="shared" si="2"/>
        <v>29.684351914036267</v>
      </c>
      <c r="H19" s="105">
        <v>500</v>
      </c>
      <c r="I19" s="105">
        <f t="shared" si="3"/>
        <v>33.579583613163194</v>
      </c>
      <c r="J19" s="105">
        <v>30</v>
      </c>
      <c r="K19" s="105">
        <f t="shared" si="4"/>
        <v>2.014775016789792</v>
      </c>
      <c r="L19" s="105">
        <v>88</v>
      </c>
      <c r="M19" s="105">
        <f t="shared" si="5"/>
        <v>5.9100067159167224</v>
      </c>
      <c r="N19" s="105">
        <v>1489</v>
      </c>
    </row>
    <row r="20" spans="1:14" s="9" customFormat="1" ht="24">
      <c r="A20" s="73" t="s">
        <v>21</v>
      </c>
      <c r="B20" s="106">
        <v>130</v>
      </c>
      <c r="C20" s="106">
        <f t="shared" si="0"/>
        <v>3.7259959873889366</v>
      </c>
      <c r="D20" s="106">
        <v>655</v>
      </c>
      <c r="E20" s="106">
        <f t="shared" si="1"/>
        <v>18.77328747492118</v>
      </c>
      <c r="F20" s="106">
        <v>1096</v>
      </c>
      <c r="G20" s="106">
        <f t="shared" si="2"/>
        <v>31.413012324448268</v>
      </c>
      <c r="H20" s="106">
        <v>1295</v>
      </c>
      <c r="I20" s="106">
        <f t="shared" si="3"/>
        <v>37.116652335912867</v>
      </c>
      <c r="J20" s="106">
        <v>97</v>
      </c>
      <c r="K20" s="106">
        <f t="shared" si="4"/>
        <v>2.7801662367440527</v>
      </c>
      <c r="L20" s="106">
        <v>216</v>
      </c>
      <c r="M20" s="106">
        <f t="shared" si="5"/>
        <v>6.1908856405846944</v>
      </c>
      <c r="N20" s="106">
        <v>3489</v>
      </c>
    </row>
    <row r="21" spans="1:14" s="9" customFormat="1">
      <c r="A21" s="3" t="s">
        <v>22</v>
      </c>
      <c r="B21" s="105">
        <v>21</v>
      </c>
      <c r="C21" s="105">
        <f t="shared" si="0"/>
        <v>3.28125</v>
      </c>
      <c r="D21" s="105">
        <v>130</v>
      </c>
      <c r="E21" s="105">
        <f t="shared" si="1"/>
        <v>20.3125</v>
      </c>
      <c r="F21" s="105">
        <v>187</v>
      </c>
      <c r="G21" s="105">
        <f t="shared" si="2"/>
        <v>29.21875</v>
      </c>
      <c r="H21" s="105">
        <v>234</v>
      </c>
      <c r="I21" s="105">
        <f t="shared" si="3"/>
        <v>36.5625</v>
      </c>
      <c r="J21" s="105">
        <v>28</v>
      </c>
      <c r="K21" s="105">
        <f t="shared" si="4"/>
        <v>4.375</v>
      </c>
      <c r="L21" s="105">
        <v>40</v>
      </c>
      <c r="M21" s="105">
        <f t="shared" si="5"/>
        <v>6.25</v>
      </c>
      <c r="N21" s="105">
        <v>640</v>
      </c>
    </row>
    <row r="22" spans="1:14" s="9" customFormat="1">
      <c r="A22" s="3" t="s">
        <v>23</v>
      </c>
      <c r="B22" s="105">
        <v>315</v>
      </c>
      <c r="C22" s="105">
        <f t="shared" si="0"/>
        <v>4.0183696900114807</v>
      </c>
      <c r="D22" s="105">
        <v>1257</v>
      </c>
      <c r="E22" s="105">
        <f t="shared" si="1"/>
        <v>16.035208572522006</v>
      </c>
      <c r="F22" s="105">
        <v>2566</v>
      </c>
      <c r="G22" s="105">
        <f t="shared" si="2"/>
        <v>32.733767062125274</v>
      </c>
      <c r="H22" s="105">
        <v>2933</v>
      </c>
      <c r="I22" s="105">
        <f t="shared" si="3"/>
        <v>37.415486669218012</v>
      </c>
      <c r="J22" s="105">
        <v>215</v>
      </c>
      <c r="K22" s="105">
        <f t="shared" si="4"/>
        <v>2.7426967725475189</v>
      </c>
      <c r="L22" s="105">
        <v>553</v>
      </c>
      <c r="M22" s="105">
        <f t="shared" si="5"/>
        <v>7.0544712335757112</v>
      </c>
      <c r="N22" s="105">
        <v>7839</v>
      </c>
    </row>
    <row r="23" spans="1:14" s="9" customFormat="1">
      <c r="A23" s="3" t="s">
        <v>24</v>
      </c>
      <c r="B23" s="105">
        <v>70</v>
      </c>
      <c r="C23" s="105">
        <f t="shared" si="0"/>
        <v>3.0172413793103448</v>
      </c>
      <c r="D23" s="105">
        <v>409</v>
      </c>
      <c r="E23" s="105">
        <f t="shared" si="1"/>
        <v>17.629310344827587</v>
      </c>
      <c r="F23" s="105">
        <v>704</v>
      </c>
      <c r="G23" s="105">
        <f t="shared" si="2"/>
        <v>30.344827586206897</v>
      </c>
      <c r="H23" s="105">
        <v>875</v>
      </c>
      <c r="I23" s="105">
        <f t="shared" si="3"/>
        <v>37.71551724137931</v>
      </c>
      <c r="J23" s="105">
        <v>79</v>
      </c>
      <c r="K23" s="105">
        <f t="shared" si="4"/>
        <v>3.4051724137931036</v>
      </c>
      <c r="L23" s="105">
        <v>183</v>
      </c>
      <c r="M23" s="105">
        <f t="shared" si="5"/>
        <v>7.8879310344827589</v>
      </c>
      <c r="N23" s="105">
        <v>2320</v>
      </c>
    </row>
    <row r="24" spans="1:14" s="9" customFormat="1">
      <c r="A24" s="3" t="s">
        <v>25</v>
      </c>
      <c r="B24" s="105">
        <v>183</v>
      </c>
      <c r="C24" s="105">
        <f t="shared" si="0"/>
        <v>4.2887274431685025</v>
      </c>
      <c r="D24" s="105">
        <v>756</v>
      </c>
      <c r="E24" s="105">
        <f t="shared" si="1"/>
        <v>17.717365830794471</v>
      </c>
      <c r="F24" s="105">
        <v>1310</v>
      </c>
      <c r="G24" s="105">
        <f t="shared" si="2"/>
        <v>30.700726505741738</v>
      </c>
      <c r="H24" s="105">
        <v>1631</v>
      </c>
      <c r="I24" s="105">
        <f t="shared" si="3"/>
        <v>38.223576283102879</v>
      </c>
      <c r="J24" s="105">
        <v>117</v>
      </c>
      <c r="K24" s="105">
        <f t="shared" si="4"/>
        <v>2.7419732833372392</v>
      </c>
      <c r="L24" s="105">
        <v>270</v>
      </c>
      <c r="M24" s="105">
        <f t="shared" si="5"/>
        <v>6.3276306538551674</v>
      </c>
      <c r="N24" s="105">
        <v>4267</v>
      </c>
    </row>
    <row r="25" spans="1:14" s="9" customFormat="1">
      <c r="A25" s="100" t="s">
        <v>26</v>
      </c>
      <c r="B25" s="102">
        <v>2583</v>
      </c>
      <c r="C25" s="102">
        <f t="shared" si="0"/>
        <v>4.0846985894110945</v>
      </c>
      <c r="D25" s="102">
        <v>11208</v>
      </c>
      <c r="E25" s="102">
        <f t="shared" si="1"/>
        <v>17.724081219558478</v>
      </c>
      <c r="F25" s="102">
        <v>19216</v>
      </c>
      <c r="G25" s="102">
        <f t="shared" si="2"/>
        <v>30.387753811120248</v>
      </c>
      <c r="H25" s="102">
        <v>23797</v>
      </c>
      <c r="I25" s="102">
        <f t="shared" si="3"/>
        <v>37.632045037636786</v>
      </c>
      <c r="J25" s="102">
        <v>1839</v>
      </c>
      <c r="K25" s="102">
        <f t="shared" si="4"/>
        <v>2.9081535834018597</v>
      </c>
      <c r="L25" s="102">
        <v>4593</v>
      </c>
      <c r="M25" s="102">
        <f t="shared" si="5"/>
        <v>7.2632677588715291</v>
      </c>
      <c r="N25" s="102">
        <v>63236</v>
      </c>
    </row>
    <row r="26" spans="1:14">
      <c r="A26" s="15" t="s">
        <v>27</v>
      </c>
      <c r="B26" s="55">
        <v>27362</v>
      </c>
      <c r="C26" s="55">
        <f t="shared" si="0"/>
        <v>4.2028139592037359</v>
      </c>
      <c r="D26" s="55">
        <v>105232</v>
      </c>
      <c r="E26" s="55">
        <f t="shared" si="1"/>
        <v>16.163676579012041</v>
      </c>
      <c r="F26" s="55">
        <v>184570</v>
      </c>
      <c r="G26" s="55">
        <f t="shared" si="2"/>
        <v>28.350024576062914</v>
      </c>
      <c r="H26" s="55">
        <v>239620</v>
      </c>
      <c r="I26" s="55">
        <f t="shared" si="3"/>
        <v>36.805726222659132</v>
      </c>
      <c r="J26" s="55">
        <v>24038</v>
      </c>
      <c r="K26" s="55">
        <f t="shared" si="4"/>
        <v>3.6922462521504054</v>
      </c>
      <c r="L26" s="55">
        <v>70218</v>
      </c>
      <c r="M26" s="55">
        <f t="shared" si="5"/>
        <v>10.785512410911773</v>
      </c>
      <c r="N26" s="55">
        <v>651040</v>
      </c>
    </row>
    <row r="27" spans="1:14">
      <c r="A27" s="15" t="s">
        <v>28</v>
      </c>
      <c r="B27" s="55">
        <v>168199</v>
      </c>
      <c r="C27" s="55">
        <f t="shared" si="0"/>
        <v>4.0796818508379893</v>
      </c>
      <c r="D27" s="55">
        <v>631083</v>
      </c>
      <c r="E27" s="55">
        <f t="shared" si="1"/>
        <v>15.306974842135748</v>
      </c>
      <c r="F27" s="55">
        <v>1138789</v>
      </c>
      <c r="G27" s="55">
        <f t="shared" si="2"/>
        <v>27.621429468866893</v>
      </c>
      <c r="H27" s="55">
        <v>1524570</v>
      </c>
      <c r="I27" s="55">
        <f t="shared" si="3"/>
        <v>36.978582270596576</v>
      </c>
      <c r="J27" s="55">
        <v>166018</v>
      </c>
      <c r="K27" s="55">
        <f t="shared" si="4"/>
        <v>4.0267814999638603</v>
      </c>
      <c r="L27" s="55">
        <v>494187</v>
      </c>
      <c r="M27" s="55">
        <f t="shared" si="5"/>
        <v>11.986550067598936</v>
      </c>
      <c r="N27" s="55">
        <v>4122846</v>
      </c>
    </row>
    <row r="28" spans="1:14">
      <c r="A28" s="15" t="s">
        <v>7</v>
      </c>
      <c r="B28" s="55">
        <v>2381506</v>
      </c>
      <c r="C28" s="55">
        <f t="shared" si="0"/>
        <v>4.3313608761479809</v>
      </c>
      <c r="D28" s="55">
        <v>8530071</v>
      </c>
      <c r="E28" s="55">
        <f t="shared" si="1"/>
        <v>15.514055307928881</v>
      </c>
      <c r="F28" s="55">
        <v>16092887</v>
      </c>
      <c r="G28" s="55">
        <f t="shared" si="2"/>
        <v>29.268916868599302</v>
      </c>
      <c r="H28" s="55">
        <v>19781153</v>
      </c>
      <c r="I28" s="55">
        <f t="shared" si="3"/>
        <v>35.976945760076717</v>
      </c>
      <c r="J28" s="55">
        <v>2075803</v>
      </c>
      <c r="K28" s="55">
        <f t="shared" si="4"/>
        <v>3.7753639507062364</v>
      </c>
      <c r="L28" s="55">
        <v>6121438</v>
      </c>
      <c r="M28" s="55">
        <f t="shared" si="5"/>
        <v>11.133357236540887</v>
      </c>
      <c r="N28" s="55">
        <v>54982858</v>
      </c>
    </row>
  </sheetData>
  <mergeCells count="10">
    <mergeCell ref="A1:N1"/>
    <mergeCell ref="A3:A4"/>
    <mergeCell ref="B3:N3"/>
    <mergeCell ref="B4:N4"/>
    <mergeCell ref="B5:C5"/>
    <mergeCell ref="D5:E5"/>
    <mergeCell ref="F5:G5"/>
    <mergeCell ref="H5:I5"/>
    <mergeCell ref="J5:K5"/>
    <mergeCell ref="L5:M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zoomScale="70" zoomScaleNormal="70" workbookViewId="0">
      <selection activeCell="H55" sqref="H55"/>
    </sheetView>
  </sheetViews>
  <sheetFormatPr defaultRowHeight="15"/>
  <cols>
    <col min="1" max="1" width="27.7109375" customWidth="1"/>
    <col min="2" max="2" width="13.42578125" bestFit="1" customWidth="1"/>
    <col min="3" max="3" width="13.140625" bestFit="1" customWidth="1"/>
    <col min="4" max="4" width="12.5703125" bestFit="1" customWidth="1"/>
    <col min="5" max="5" width="12.7109375" bestFit="1" customWidth="1"/>
    <col min="6" max="6" width="16.7109375" customWidth="1"/>
    <col min="7" max="7" width="18.28515625" customWidth="1"/>
    <col min="8" max="8" width="21.5703125" customWidth="1"/>
    <col min="9" max="9" width="23" customWidth="1"/>
    <col min="10" max="10" width="12.7109375" bestFit="1" customWidth="1"/>
  </cols>
  <sheetData>
    <row r="1" spans="1:12" ht="15.75">
      <c r="A1" s="380" t="s">
        <v>601</v>
      </c>
      <c r="B1" s="381"/>
      <c r="C1" s="381"/>
      <c r="D1" s="381"/>
      <c r="E1" s="381"/>
      <c r="F1" s="381"/>
      <c r="G1" s="381"/>
      <c r="H1" s="381"/>
      <c r="I1" s="381"/>
      <c r="J1" s="382"/>
      <c r="K1" s="16"/>
      <c r="L1" s="16"/>
    </row>
    <row r="2" spans="1:12" s="131" customFormat="1">
      <c r="H2" s="161"/>
    </row>
    <row r="3" spans="1:12">
      <c r="A3" s="405" t="s">
        <v>681</v>
      </c>
      <c r="B3" s="405"/>
      <c r="C3" s="405"/>
      <c r="D3" s="405"/>
      <c r="E3" s="405"/>
      <c r="F3" s="405"/>
      <c r="G3" s="405"/>
      <c r="H3" s="405"/>
      <c r="I3" s="405"/>
      <c r="J3" s="405"/>
    </row>
    <row r="4" spans="1:12">
      <c r="A4" s="391" t="s">
        <v>80</v>
      </c>
      <c r="B4" s="391"/>
      <c r="C4" s="391"/>
      <c r="D4" s="391"/>
      <c r="E4" s="391"/>
      <c r="F4" s="391"/>
      <c r="G4" s="391"/>
      <c r="H4" s="391"/>
      <c r="I4" s="391"/>
      <c r="J4" s="391"/>
    </row>
    <row r="5" spans="1:12" ht="15" customHeight="1">
      <c r="A5" s="391" t="s">
        <v>46</v>
      </c>
      <c r="B5" s="391" t="s">
        <v>81</v>
      </c>
      <c r="C5" s="391"/>
      <c r="D5" s="391"/>
      <c r="E5" s="406" t="s">
        <v>83</v>
      </c>
      <c r="F5" s="407"/>
      <c r="G5" s="407"/>
      <c r="H5" s="407"/>
      <c r="I5" s="408"/>
      <c r="J5" s="391" t="s">
        <v>49</v>
      </c>
    </row>
    <row r="6" spans="1:12" ht="26.25" customHeight="1">
      <c r="A6" s="391"/>
      <c r="B6" s="392" t="s">
        <v>82</v>
      </c>
      <c r="C6" s="393"/>
      <c r="D6" s="394"/>
      <c r="E6" s="388" t="s">
        <v>84</v>
      </c>
      <c r="F6" s="389"/>
      <c r="G6" s="389"/>
      <c r="H6" s="389"/>
      <c r="I6" s="390"/>
      <c r="J6" s="391"/>
    </row>
    <row r="7" spans="1:12" ht="31.5" customHeight="1">
      <c r="A7" s="391"/>
      <c r="B7" s="395"/>
      <c r="C7" s="396"/>
      <c r="D7" s="397"/>
      <c r="E7" s="388" t="s">
        <v>85</v>
      </c>
      <c r="F7" s="389"/>
      <c r="G7" s="389"/>
      <c r="H7" s="389"/>
      <c r="I7" s="390"/>
      <c r="J7" s="391"/>
    </row>
    <row r="8" spans="1:12" ht="34.5" customHeight="1">
      <c r="A8" s="391"/>
      <c r="B8" s="395"/>
      <c r="C8" s="396"/>
      <c r="D8" s="397"/>
      <c r="E8" s="388" t="s">
        <v>86</v>
      </c>
      <c r="F8" s="389"/>
      <c r="G8" s="389"/>
      <c r="H8" s="389"/>
      <c r="I8" s="390"/>
      <c r="J8" s="391"/>
    </row>
    <row r="9" spans="1:12" ht="27" customHeight="1">
      <c r="A9" s="391"/>
      <c r="B9" s="398"/>
      <c r="C9" s="399"/>
      <c r="D9" s="400"/>
      <c r="E9" s="388" t="s">
        <v>87</v>
      </c>
      <c r="F9" s="389"/>
      <c r="G9" s="389"/>
      <c r="H9" s="389"/>
      <c r="I9" s="390"/>
      <c r="J9" s="391"/>
    </row>
    <row r="10" spans="1:12" ht="36">
      <c r="A10" s="162"/>
      <c r="B10" s="163" t="s">
        <v>49</v>
      </c>
      <c r="C10" s="163" t="s">
        <v>88</v>
      </c>
      <c r="D10" s="163" t="s">
        <v>89</v>
      </c>
      <c r="E10" s="163" t="s">
        <v>49</v>
      </c>
      <c r="F10" s="163" t="s">
        <v>90</v>
      </c>
      <c r="G10" s="163" t="s">
        <v>91</v>
      </c>
      <c r="H10" s="163" t="s">
        <v>92</v>
      </c>
      <c r="I10" s="163" t="s">
        <v>93</v>
      </c>
      <c r="J10" s="163"/>
    </row>
    <row r="11" spans="1:12">
      <c r="A11" s="2" t="s">
        <v>8</v>
      </c>
      <c r="B11" s="41">
        <v>1394</v>
      </c>
      <c r="C11" s="41">
        <v>1264</v>
      </c>
      <c r="D11" s="41">
        <v>130</v>
      </c>
      <c r="E11" s="41">
        <v>1274</v>
      </c>
      <c r="F11" s="41">
        <v>843</v>
      </c>
      <c r="G11" s="41">
        <v>141</v>
      </c>
      <c r="H11" s="41">
        <v>150</v>
      </c>
      <c r="I11" s="41">
        <v>140</v>
      </c>
      <c r="J11" s="41">
        <v>2668</v>
      </c>
    </row>
    <row r="12" spans="1:12" ht="15" customHeight="1">
      <c r="A12" s="2" t="s">
        <v>9</v>
      </c>
      <c r="B12" s="41">
        <v>592</v>
      </c>
      <c r="C12" s="41">
        <v>536</v>
      </c>
      <c r="D12" s="41">
        <v>57</v>
      </c>
      <c r="E12" s="41">
        <v>486</v>
      </c>
      <c r="F12" s="41">
        <v>308</v>
      </c>
      <c r="G12" s="41">
        <v>55</v>
      </c>
      <c r="H12" s="41">
        <v>58</v>
      </c>
      <c r="I12" s="41">
        <v>65</v>
      </c>
      <c r="J12" s="41">
        <v>1078</v>
      </c>
    </row>
    <row r="13" spans="1:12" ht="15" customHeight="1">
      <c r="A13" s="2" t="s">
        <v>10</v>
      </c>
      <c r="B13" s="41">
        <v>835</v>
      </c>
      <c r="C13" s="41">
        <v>777</v>
      </c>
      <c r="D13" s="41">
        <v>58</v>
      </c>
      <c r="E13" s="41">
        <v>859</v>
      </c>
      <c r="F13" s="41">
        <v>603</v>
      </c>
      <c r="G13" s="41">
        <v>77</v>
      </c>
      <c r="H13" s="41">
        <v>85</v>
      </c>
      <c r="I13" s="41">
        <v>94</v>
      </c>
      <c r="J13" s="41">
        <v>1694</v>
      </c>
    </row>
    <row r="14" spans="1:12" s="9" customFormat="1" ht="15" customHeight="1">
      <c r="A14" s="3" t="s">
        <v>11</v>
      </c>
      <c r="B14" s="107">
        <v>1996</v>
      </c>
      <c r="C14" s="107">
        <v>1838</v>
      </c>
      <c r="D14" s="107">
        <v>158</v>
      </c>
      <c r="E14" s="107">
        <v>1449</v>
      </c>
      <c r="F14" s="107">
        <v>850</v>
      </c>
      <c r="G14" s="107">
        <v>211</v>
      </c>
      <c r="H14" s="107">
        <v>248</v>
      </c>
      <c r="I14" s="107">
        <v>140</v>
      </c>
      <c r="J14" s="107">
        <v>3445</v>
      </c>
    </row>
    <row r="15" spans="1:12" s="9" customFormat="1">
      <c r="A15" s="3" t="s">
        <v>12</v>
      </c>
      <c r="B15" s="107">
        <v>1284</v>
      </c>
      <c r="C15" s="107">
        <v>1178</v>
      </c>
      <c r="D15" s="107">
        <v>106</v>
      </c>
      <c r="E15" s="107">
        <v>1107</v>
      </c>
      <c r="F15" s="107">
        <v>755</v>
      </c>
      <c r="G15" s="107">
        <v>125</v>
      </c>
      <c r="H15" s="107">
        <v>126</v>
      </c>
      <c r="I15" s="107">
        <v>102</v>
      </c>
      <c r="J15" s="107">
        <v>2390</v>
      </c>
    </row>
    <row r="16" spans="1:12" s="9" customFormat="1">
      <c r="A16" s="3" t="s">
        <v>13</v>
      </c>
      <c r="B16" s="107">
        <v>2703</v>
      </c>
      <c r="C16" s="107">
        <v>2514</v>
      </c>
      <c r="D16" s="107">
        <v>189</v>
      </c>
      <c r="E16" s="107">
        <v>1737</v>
      </c>
      <c r="F16" s="107">
        <v>990</v>
      </c>
      <c r="G16" s="107">
        <v>289</v>
      </c>
      <c r="H16" s="107">
        <v>296</v>
      </c>
      <c r="I16" s="107">
        <v>162</v>
      </c>
      <c r="J16" s="107">
        <v>4440</v>
      </c>
    </row>
    <row r="17" spans="1:10" s="9" customFormat="1" ht="15" customHeight="1">
      <c r="A17" s="3" t="s">
        <v>14</v>
      </c>
      <c r="B17" s="107">
        <v>423</v>
      </c>
      <c r="C17" s="107">
        <v>388</v>
      </c>
      <c r="D17" s="107">
        <v>35</v>
      </c>
      <c r="E17" s="107">
        <v>402</v>
      </c>
      <c r="F17" s="107">
        <v>284</v>
      </c>
      <c r="G17" s="107">
        <v>30</v>
      </c>
      <c r="H17" s="107">
        <v>41</v>
      </c>
      <c r="I17" s="107">
        <v>48</v>
      </c>
      <c r="J17" s="107">
        <v>825</v>
      </c>
    </row>
    <row r="18" spans="1:10" s="9" customFormat="1" ht="15" customHeight="1">
      <c r="A18" s="3" t="s">
        <v>15</v>
      </c>
      <c r="B18" s="35">
        <v>954</v>
      </c>
      <c r="C18" s="35">
        <v>887</v>
      </c>
      <c r="D18" s="35">
        <v>67</v>
      </c>
      <c r="E18" s="35">
        <v>975</v>
      </c>
      <c r="F18" s="35">
        <v>680</v>
      </c>
      <c r="G18" s="35">
        <v>103</v>
      </c>
      <c r="H18" s="35">
        <v>94</v>
      </c>
      <c r="I18" s="35">
        <v>98</v>
      </c>
      <c r="J18" s="35">
        <v>1929</v>
      </c>
    </row>
    <row r="19" spans="1:10" s="9" customFormat="1" ht="15" customHeight="1">
      <c r="A19" s="3" t="s">
        <v>16</v>
      </c>
      <c r="B19" s="35">
        <v>1542</v>
      </c>
      <c r="C19" s="35">
        <v>1444</v>
      </c>
      <c r="D19" s="35">
        <v>98</v>
      </c>
      <c r="E19" s="35">
        <v>1353</v>
      </c>
      <c r="F19" s="35">
        <v>929</v>
      </c>
      <c r="G19" s="35">
        <v>146</v>
      </c>
      <c r="H19" s="35">
        <v>146</v>
      </c>
      <c r="I19" s="35">
        <v>133</v>
      </c>
      <c r="J19" s="35">
        <v>2895</v>
      </c>
    </row>
    <row r="20" spans="1:10" s="9" customFormat="1" ht="15" customHeight="1">
      <c r="A20" s="3" t="s">
        <v>17</v>
      </c>
      <c r="B20" s="35">
        <v>979</v>
      </c>
      <c r="C20" s="35">
        <v>899</v>
      </c>
      <c r="D20" s="35">
        <v>80</v>
      </c>
      <c r="E20" s="35">
        <v>909</v>
      </c>
      <c r="F20" s="35">
        <v>602</v>
      </c>
      <c r="G20" s="35">
        <v>124</v>
      </c>
      <c r="H20" s="35">
        <v>96</v>
      </c>
      <c r="I20" s="35">
        <v>87</v>
      </c>
      <c r="J20" s="35">
        <v>1888</v>
      </c>
    </row>
    <row r="21" spans="1:10" s="9" customFormat="1" ht="24" customHeight="1">
      <c r="A21" s="3" t="s">
        <v>18</v>
      </c>
      <c r="B21" s="35">
        <v>9045</v>
      </c>
      <c r="C21" s="35">
        <v>8363</v>
      </c>
      <c r="D21" s="35">
        <v>683</v>
      </c>
      <c r="E21" s="35">
        <v>6461</v>
      </c>
      <c r="F21" s="35">
        <v>3598</v>
      </c>
      <c r="G21" s="35">
        <v>1183</v>
      </c>
      <c r="H21" s="35">
        <v>1037</v>
      </c>
      <c r="I21" s="35">
        <v>643</v>
      </c>
      <c r="J21" s="35">
        <v>15506</v>
      </c>
    </row>
    <row r="22" spans="1:10" s="9" customFormat="1">
      <c r="A22" s="3" t="s">
        <v>19</v>
      </c>
      <c r="B22" s="35">
        <v>1117</v>
      </c>
      <c r="C22" s="35">
        <v>981</v>
      </c>
      <c r="D22" s="35">
        <v>136</v>
      </c>
      <c r="E22" s="35">
        <v>937</v>
      </c>
      <c r="F22" s="35">
        <v>523</v>
      </c>
      <c r="G22" s="35">
        <v>127</v>
      </c>
      <c r="H22" s="35">
        <v>157</v>
      </c>
      <c r="I22" s="35">
        <v>131</v>
      </c>
      <c r="J22" s="35">
        <v>2054</v>
      </c>
    </row>
    <row r="23" spans="1:10" s="9" customFormat="1">
      <c r="A23" s="3" t="s">
        <v>20</v>
      </c>
      <c r="B23" s="35">
        <v>701</v>
      </c>
      <c r="C23" s="35">
        <v>638</v>
      </c>
      <c r="D23" s="35">
        <v>63</v>
      </c>
      <c r="E23" s="35">
        <v>737</v>
      </c>
      <c r="F23" s="35">
        <v>499</v>
      </c>
      <c r="G23" s="35">
        <v>72</v>
      </c>
      <c r="H23" s="35">
        <v>91</v>
      </c>
      <c r="I23" s="35">
        <v>76</v>
      </c>
      <c r="J23" s="35">
        <v>1438</v>
      </c>
    </row>
    <row r="24" spans="1:10" s="9" customFormat="1" ht="24">
      <c r="A24" s="3" t="s">
        <v>21</v>
      </c>
      <c r="B24" s="35">
        <v>1881</v>
      </c>
      <c r="C24" s="35">
        <v>1743</v>
      </c>
      <c r="D24" s="35">
        <v>138</v>
      </c>
      <c r="E24" s="35">
        <v>1377</v>
      </c>
      <c r="F24" s="35">
        <v>879</v>
      </c>
      <c r="G24" s="35">
        <v>189</v>
      </c>
      <c r="H24" s="35">
        <v>193</v>
      </c>
      <c r="I24" s="35">
        <v>117</v>
      </c>
      <c r="J24" s="35">
        <v>3258</v>
      </c>
    </row>
    <row r="25" spans="1:10" s="9" customFormat="1" ht="15" customHeight="1">
      <c r="A25" s="3" t="s">
        <v>22</v>
      </c>
      <c r="B25" s="35">
        <v>305</v>
      </c>
      <c r="C25" s="35">
        <v>284</v>
      </c>
      <c r="D25" s="35">
        <v>21</v>
      </c>
      <c r="E25" s="35">
        <v>319</v>
      </c>
      <c r="F25" s="35">
        <v>212</v>
      </c>
      <c r="G25" s="35">
        <v>35</v>
      </c>
      <c r="H25" s="35">
        <v>36</v>
      </c>
      <c r="I25" s="35">
        <v>36</v>
      </c>
      <c r="J25" s="35">
        <v>624</v>
      </c>
    </row>
    <row r="26" spans="1:10" s="9" customFormat="1">
      <c r="A26" s="3" t="s">
        <v>23</v>
      </c>
      <c r="B26" s="35">
        <v>4342</v>
      </c>
      <c r="C26" s="35">
        <v>4013</v>
      </c>
      <c r="D26" s="35">
        <v>329</v>
      </c>
      <c r="E26" s="35">
        <v>3063</v>
      </c>
      <c r="F26" s="35">
        <v>1701</v>
      </c>
      <c r="G26" s="35">
        <v>491</v>
      </c>
      <c r="H26" s="35">
        <v>555</v>
      </c>
      <c r="I26" s="35">
        <v>316</v>
      </c>
      <c r="J26" s="35">
        <v>7404</v>
      </c>
    </row>
    <row r="27" spans="1:10" s="9" customFormat="1">
      <c r="A27" s="3" t="s">
        <v>24</v>
      </c>
      <c r="B27" s="35">
        <v>1191</v>
      </c>
      <c r="C27" s="35">
        <v>1078</v>
      </c>
      <c r="D27" s="35">
        <v>113</v>
      </c>
      <c r="E27" s="35">
        <v>1038</v>
      </c>
      <c r="F27" s="35">
        <v>680</v>
      </c>
      <c r="G27" s="35">
        <v>99</v>
      </c>
      <c r="H27" s="35">
        <v>118</v>
      </c>
      <c r="I27" s="35">
        <v>141</v>
      </c>
      <c r="J27" s="35">
        <v>2229</v>
      </c>
    </row>
    <row r="28" spans="1:10" s="9" customFormat="1" ht="24" customHeight="1">
      <c r="A28" s="3" t="s">
        <v>25</v>
      </c>
      <c r="B28" s="35">
        <v>2223</v>
      </c>
      <c r="C28" s="35">
        <v>2036</v>
      </c>
      <c r="D28" s="35">
        <v>187</v>
      </c>
      <c r="E28" s="35">
        <v>1809</v>
      </c>
      <c r="F28" s="35">
        <v>1108</v>
      </c>
      <c r="G28" s="35">
        <v>225</v>
      </c>
      <c r="H28" s="35">
        <v>293</v>
      </c>
      <c r="I28" s="35">
        <v>184</v>
      </c>
      <c r="J28" s="35">
        <v>4032</v>
      </c>
    </row>
    <row r="29" spans="1:10" s="9" customFormat="1" ht="15" customHeight="1">
      <c r="A29" s="100" t="s">
        <v>26</v>
      </c>
      <c r="B29" s="108">
        <v>33507</v>
      </c>
      <c r="C29" s="108">
        <v>30861</v>
      </c>
      <c r="D29" s="108">
        <v>2648</v>
      </c>
      <c r="E29" s="108">
        <v>26292</v>
      </c>
      <c r="F29" s="108">
        <v>16044</v>
      </c>
      <c r="G29" s="108">
        <v>3722</v>
      </c>
      <c r="H29" s="108">
        <v>3820</v>
      </c>
      <c r="I29" s="108">
        <v>2713</v>
      </c>
      <c r="J29" s="108">
        <v>59797</v>
      </c>
    </row>
    <row r="30" spans="1:10" ht="15" customHeight="1">
      <c r="A30" s="15" t="s">
        <v>27</v>
      </c>
      <c r="B30" s="38">
        <v>352860</v>
      </c>
      <c r="C30" s="38">
        <v>321912</v>
      </c>
      <c r="D30" s="38">
        <v>30948</v>
      </c>
      <c r="E30" s="38">
        <v>258153</v>
      </c>
      <c r="F30" s="38">
        <v>148108</v>
      </c>
      <c r="G30" s="38">
        <v>45265</v>
      </c>
      <c r="H30" s="38">
        <v>38616</v>
      </c>
      <c r="I30" s="38">
        <v>26165</v>
      </c>
      <c r="J30" s="38">
        <v>611013</v>
      </c>
    </row>
    <row r="31" spans="1:10">
      <c r="A31" s="15" t="s">
        <v>28</v>
      </c>
      <c r="B31" s="38">
        <v>2203931</v>
      </c>
      <c r="C31" s="38">
        <v>2010481</v>
      </c>
      <c r="D31" s="38">
        <v>193450</v>
      </c>
      <c r="E31" s="38">
        <v>1684575</v>
      </c>
      <c r="F31" s="38">
        <v>968026</v>
      </c>
      <c r="G31" s="38">
        <v>276180</v>
      </c>
      <c r="H31" s="38">
        <v>256371</v>
      </c>
      <c r="I31" s="38">
        <v>183999</v>
      </c>
      <c r="J31" s="38">
        <v>3888506</v>
      </c>
    </row>
    <row r="32" spans="1:10">
      <c r="A32" s="15" t="s">
        <v>7</v>
      </c>
      <c r="B32" s="38">
        <v>27236829</v>
      </c>
      <c r="C32" s="38">
        <v>23662475</v>
      </c>
      <c r="D32" s="38">
        <v>3574356</v>
      </c>
      <c r="E32" s="38">
        <v>24677106</v>
      </c>
      <c r="F32" s="38">
        <v>11582201</v>
      </c>
      <c r="G32" s="38">
        <v>4082882</v>
      </c>
      <c r="H32" s="38">
        <v>5605576</v>
      </c>
      <c r="I32" s="38">
        <v>3406451</v>
      </c>
      <c r="J32" s="38">
        <v>51913934</v>
      </c>
    </row>
    <row r="33" spans="1:10" s="5" customFormat="1">
      <c r="A33" s="12"/>
      <c r="B33" s="17"/>
      <c r="C33" s="17"/>
      <c r="D33" s="17"/>
      <c r="E33" s="17"/>
      <c r="F33" s="17"/>
      <c r="G33" s="17"/>
      <c r="H33" s="17"/>
      <c r="I33" s="17"/>
      <c r="J33" s="17"/>
    </row>
    <row r="34" spans="1:10" s="5" customFormat="1">
      <c r="A34" s="12"/>
      <c r="B34" s="17"/>
      <c r="C34" s="17"/>
      <c r="D34" s="17"/>
      <c r="E34" s="17"/>
      <c r="F34" s="17"/>
      <c r="G34" s="17"/>
      <c r="H34" s="17"/>
      <c r="I34" s="17"/>
      <c r="J34" s="17"/>
    </row>
    <row r="35" spans="1:10" s="5" customFormat="1">
      <c r="A35" s="12"/>
      <c r="B35" s="17"/>
      <c r="C35" s="17"/>
      <c r="D35" s="17"/>
      <c r="E35" s="17"/>
      <c r="F35" s="17"/>
      <c r="G35" s="17"/>
      <c r="H35" s="17"/>
      <c r="I35" s="17"/>
      <c r="J35" s="17"/>
    </row>
    <row r="36" spans="1:10" s="5" customFormat="1">
      <c r="A36" s="12"/>
      <c r="B36" s="17"/>
      <c r="C36" s="17"/>
      <c r="D36" s="17"/>
      <c r="E36" s="17"/>
      <c r="F36" s="17"/>
      <c r="G36" s="17"/>
      <c r="H36" s="17"/>
      <c r="I36" s="17"/>
      <c r="J36" s="17"/>
    </row>
    <row r="37" spans="1:10" s="5" customFormat="1">
      <c r="A37" s="12"/>
      <c r="B37" s="17"/>
      <c r="C37" s="17"/>
      <c r="D37" s="17"/>
      <c r="E37" s="17"/>
      <c r="F37" s="17"/>
      <c r="G37" s="17"/>
      <c r="H37" s="17"/>
      <c r="I37" s="17"/>
      <c r="J37" s="17"/>
    </row>
    <row r="38" spans="1:10" s="5" customFormat="1">
      <c r="A38" s="12"/>
      <c r="B38" s="17"/>
      <c r="C38" s="17"/>
      <c r="D38" s="17"/>
      <c r="E38" s="17"/>
      <c r="F38" s="17"/>
      <c r="G38" s="17"/>
      <c r="H38" s="17"/>
      <c r="I38" s="17"/>
      <c r="J38" s="17"/>
    </row>
    <row r="39" spans="1:10" s="5" customFormat="1">
      <c r="A39" s="384" t="s">
        <v>602</v>
      </c>
      <c r="B39" s="385"/>
      <c r="C39" s="385"/>
      <c r="D39" s="385"/>
      <c r="E39" s="385"/>
      <c r="F39" s="385"/>
      <c r="G39" s="385"/>
      <c r="H39" s="385"/>
      <c r="I39" s="386"/>
      <c r="J39" s="16"/>
    </row>
    <row r="40" spans="1:10" s="5" customFormat="1">
      <c r="A40" s="12"/>
      <c r="B40" s="17"/>
      <c r="C40" s="17"/>
      <c r="D40" s="17"/>
      <c r="E40" s="17"/>
      <c r="F40" s="17"/>
      <c r="G40" s="17"/>
      <c r="H40" s="17"/>
      <c r="I40" s="17"/>
      <c r="J40" s="17"/>
    </row>
    <row r="41" spans="1:10" s="5" customFormat="1" ht="45" customHeight="1">
      <c r="A41" s="10" t="s">
        <v>46</v>
      </c>
      <c r="B41" s="403" t="s">
        <v>94</v>
      </c>
      <c r="C41" s="404"/>
      <c r="D41" s="383" t="s">
        <v>95</v>
      </c>
      <c r="E41" s="383"/>
      <c r="F41" s="383" t="s">
        <v>96</v>
      </c>
      <c r="G41" s="383"/>
      <c r="H41" s="383" t="s">
        <v>97</v>
      </c>
      <c r="I41" s="383"/>
    </row>
    <row r="42" spans="1:10" s="5" customFormat="1" ht="97.5" customHeight="1">
      <c r="A42" s="4"/>
      <c r="B42" s="401" t="s">
        <v>98</v>
      </c>
      <c r="C42" s="402"/>
      <c r="D42" s="387" t="s">
        <v>99</v>
      </c>
      <c r="E42" s="387"/>
      <c r="F42" s="387" t="s">
        <v>100</v>
      </c>
      <c r="G42" s="387"/>
      <c r="H42" s="387" t="s">
        <v>101</v>
      </c>
      <c r="I42" s="387"/>
    </row>
    <row r="43" spans="1:10" s="5" customFormat="1">
      <c r="A43" s="109" t="s">
        <v>8</v>
      </c>
      <c r="B43" s="164">
        <v>80.253310305123776</v>
      </c>
      <c r="C43" s="107"/>
      <c r="D43" s="167">
        <v>9.3256814921090392</v>
      </c>
      <c r="E43" s="107"/>
      <c r="F43" s="167">
        <v>12.28615863141524</v>
      </c>
      <c r="G43" s="107"/>
      <c r="H43" s="168">
        <v>25</v>
      </c>
      <c r="I43" s="107"/>
    </row>
    <row r="44" spans="1:10" s="5" customFormat="1">
      <c r="A44" s="109" t="s">
        <v>9</v>
      </c>
      <c r="B44" s="164">
        <v>82.681564245810051</v>
      </c>
      <c r="C44" s="107"/>
      <c r="D44" s="164">
        <v>9.628378378378379</v>
      </c>
      <c r="E44" s="107"/>
      <c r="F44" s="167">
        <v>14.49814126394052</v>
      </c>
      <c r="G44" s="107"/>
      <c r="H44" s="168">
        <v>31.818181818181817</v>
      </c>
      <c r="I44" s="107"/>
    </row>
    <row r="45" spans="1:10" s="5" customFormat="1">
      <c r="A45" s="109" t="s">
        <v>10</v>
      </c>
      <c r="B45" s="164">
        <v>82.755203171456898</v>
      </c>
      <c r="C45" s="107"/>
      <c r="D45" s="164">
        <v>6.9461077844311383</v>
      </c>
      <c r="E45" s="107"/>
      <c r="F45" s="167">
        <v>9.3922651933701662</v>
      </c>
      <c r="G45" s="107"/>
      <c r="H45" s="168">
        <v>17.5</v>
      </c>
      <c r="I45" s="107"/>
    </row>
    <row r="46" spans="1:10" s="19" customFormat="1">
      <c r="A46" s="110" t="s">
        <v>11</v>
      </c>
      <c r="B46" s="164">
        <v>78.459119496855351</v>
      </c>
      <c r="C46" s="107"/>
      <c r="D46" s="164">
        <v>7.915831663326653</v>
      </c>
      <c r="E46" s="107"/>
      <c r="F46" s="167">
        <v>9.5127610208816709</v>
      </c>
      <c r="G46" s="107"/>
      <c r="H46" s="168">
        <v>27.731092436974791</v>
      </c>
      <c r="I46" s="107"/>
    </row>
    <row r="47" spans="1:10" s="5" customFormat="1" ht="24" customHeight="1">
      <c r="A47" s="110" t="s">
        <v>12</v>
      </c>
      <c r="B47" s="164">
        <v>82.307692307692307</v>
      </c>
      <c r="C47" s="107"/>
      <c r="D47" s="164">
        <v>8.2554517133956384</v>
      </c>
      <c r="E47" s="107"/>
      <c r="F47" s="167">
        <v>10.391822827938672</v>
      </c>
      <c r="G47" s="107"/>
      <c r="H47" s="168">
        <v>31.428571428571427</v>
      </c>
      <c r="I47" s="107"/>
    </row>
    <row r="48" spans="1:10" s="19" customFormat="1">
      <c r="A48" s="110" t="s">
        <v>13</v>
      </c>
      <c r="B48" s="164">
        <v>80.590339892665469</v>
      </c>
      <c r="C48" s="107"/>
      <c r="D48" s="164">
        <v>6.9922308546059933</v>
      </c>
      <c r="E48" s="107"/>
      <c r="F48" s="167">
        <v>8.9209855564995753</v>
      </c>
      <c r="G48" s="107"/>
      <c r="H48" s="168">
        <v>23.684210526315788</v>
      </c>
      <c r="I48" s="107"/>
    </row>
    <row r="49" spans="1:9" s="5" customFormat="1">
      <c r="A49" s="110" t="s">
        <v>14</v>
      </c>
      <c r="B49" s="164">
        <v>81.976744186046517</v>
      </c>
      <c r="C49" s="107"/>
      <c r="D49" s="164">
        <v>8.2742316784869967</v>
      </c>
      <c r="E49" s="107"/>
      <c r="F49" s="167">
        <v>9.5238095238095237</v>
      </c>
      <c r="G49" s="107"/>
      <c r="H49" s="168">
        <v>15.789473684210526</v>
      </c>
      <c r="I49" s="107"/>
    </row>
    <row r="50" spans="1:9" s="5" customFormat="1">
      <c r="A50" s="110" t="s">
        <v>15</v>
      </c>
      <c r="B50" s="164">
        <v>80.710659898477161</v>
      </c>
      <c r="C50" s="35"/>
      <c r="D50" s="164">
        <v>7.0230607966457024</v>
      </c>
      <c r="E50" s="35"/>
      <c r="F50" s="167">
        <v>9.3198992443324933</v>
      </c>
      <c r="G50" s="35"/>
      <c r="H50" s="168">
        <v>20.37037037037037</v>
      </c>
      <c r="I50" s="35"/>
    </row>
    <row r="51" spans="1:9" s="5" customFormat="1">
      <c r="A51" s="110" t="s">
        <v>16</v>
      </c>
      <c r="B51" s="164">
        <v>83.713355048859938</v>
      </c>
      <c r="C51" s="35"/>
      <c r="D51" s="164">
        <v>6.3553826199740593</v>
      </c>
      <c r="E51" s="35"/>
      <c r="F51" s="167">
        <v>8.4795321637426895</v>
      </c>
      <c r="G51" s="35"/>
      <c r="H51" s="168">
        <v>16.842105263157894</v>
      </c>
      <c r="I51" s="35"/>
    </row>
    <row r="52" spans="1:9" s="5" customFormat="1">
      <c r="A52" s="110" t="s">
        <v>17</v>
      </c>
      <c r="B52" s="164">
        <v>78.824476650563597</v>
      </c>
      <c r="C52" s="35"/>
      <c r="D52" s="164">
        <v>8.171603677221654</v>
      </c>
      <c r="E52" s="35"/>
      <c r="F52" s="167">
        <v>10.859728506787331</v>
      </c>
      <c r="G52" s="35"/>
      <c r="H52" s="168">
        <v>19.642857142857142</v>
      </c>
      <c r="I52" s="35"/>
    </row>
    <row r="53" spans="1:9" s="5" customFormat="1" ht="24">
      <c r="A53" s="110" t="s">
        <v>18</v>
      </c>
      <c r="B53" s="164">
        <v>79.258675078864343</v>
      </c>
      <c r="C53" s="35"/>
      <c r="D53" s="164">
        <v>7.5511332227750136</v>
      </c>
      <c r="E53" s="35"/>
      <c r="F53" s="167">
        <v>9.3580246913580254</v>
      </c>
      <c r="G53" s="35"/>
      <c r="H53" s="168">
        <v>21.451612903225804</v>
      </c>
      <c r="I53" s="35"/>
    </row>
    <row r="54" spans="1:9" s="5" customFormat="1">
      <c r="A54" s="110" t="s">
        <v>19</v>
      </c>
      <c r="B54" s="164">
        <v>81.652046783625735</v>
      </c>
      <c r="C54" s="35"/>
      <c r="D54" s="164">
        <v>12.175470008952551</v>
      </c>
      <c r="E54" s="35"/>
      <c r="F54" s="167">
        <v>15.031315240083506</v>
      </c>
      <c r="G54" s="35"/>
      <c r="H54" s="168">
        <v>23.076923076923077</v>
      </c>
      <c r="I54" s="35"/>
    </row>
    <row r="55" spans="1:9" s="5" customFormat="1">
      <c r="A55" s="110" t="s">
        <v>20</v>
      </c>
      <c r="B55" s="164">
        <v>77.630121816168327</v>
      </c>
      <c r="C55" s="35"/>
      <c r="D55" s="164">
        <v>8.9871611982881596</v>
      </c>
      <c r="E55" s="35"/>
      <c r="F55" s="167">
        <v>11.149825783972126</v>
      </c>
      <c r="G55" s="35"/>
      <c r="H55" s="168">
        <v>35.135135135135137</v>
      </c>
      <c r="I55" s="35"/>
    </row>
    <row r="56" spans="1:9" s="19" customFormat="1" ht="24">
      <c r="A56" s="110" t="s">
        <v>21</v>
      </c>
      <c r="B56" s="164">
        <v>79.300168634064079</v>
      </c>
      <c r="C56" s="35"/>
      <c r="D56" s="164">
        <v>7.3365231259968109</v>
      </c>
      <c r="E56" s="35"/>
      <c r="F56" s="167">
        <v>9.8765432098765427</v>
      </c>
      <c r="G56" s="35"/>
      <c r="H56" s="168">
        <v>21.008403361344538</v>
      </c>
      <c r="I56" s="35"/>
    </row>
    <row r="57" spans="1:9" s="5" customFormat="1">
      <c r="A57" s="110" t="s">
        <v>22</v>
      </c>
      <c r="B57" s="164">
        <v>79.63446475195822</v>
      </c>
      <c r="C57" s="35"/>
      <c r="D57" s="164">
        <v>6.8852459016393448</v>
      </c>
      <c r="E57" s="35"/>
      <c r="F57" s="167">
        <v>9.0909090909090917</v>
      </c>
      <c r="G57" s="35"/>
      <c r="H57" s="168">
        <v>27.777777777777779</v>
      </c>
      <c r="I57" s="35"/>
    </row>
    <row r="58" spans="1:9" s="19" customFormat="1">
      <c r="A58" s="110" t="s">
        <v>23</v>
      </c>
      <c r="B58" s="164">
        <v>78.403755868544607</v>
      </c>
      <c r="C58" s="35"/>
      <c r="D58" s="164">
        <v>7.5771533855366195</v>
      </c>
      <c r="E58" s="35"/>
      <c r="F58" s="167">
        <v>9.7694840834248087</v>
      </c>
      <c r="G58" s="35"/>
      <c r="H58" s="168">
        <v>20.848056537102476</v>
      </c>
      <c r="I58" s="35"/>
    </row>
    <row r="59" spans="1:9" s="5" customFormat="1">
      <c r="A59" s="110" t="s">
        <v>24</v>
      </c>
      <c r="B59" s="164">
        <v>83.93234672304439</v>
      </c>
      <c r="C59" s="35"/>
      <c r="D59" s="164">
        <v>9.4878253568429898</v>
      </c>
      <c r="E59" s="35"/>
      <c r="F59" s="167">
        <v>11.359404096834265</v>
      </c>
      <c r="G59" s="35"/>
      <c r="H59" s="168">
        <v>20.37037037037037</v>
      </c>
      <c r="I59" s="35"/>
    </row>
    <row r="60" spans="1:9" s="5" customFormat="1">
      <c r="A60" s="110" t="s">
        <v>25</v>
      </c>
      <c r="B60" s="164">
        <v>80.836363636363643</v>
      </c>
      <c r="C60" s="35"/>
      <c r="D60" s="164">
        <v>8.4120557804768339</v>
      </c>
      <c r="E60" s="35"/>
      <c r="F60" s="167">
        <v>9.387755102040817</v>
      </c>
      <c r="G60" s="35"/>
      <c r="H60" s="168">
        <v>23.648648648648649</v>
      </c>
      <c r="I60" s="35"/>
    </row>
    <row r="61" spans="1:9" s="5" customFormat="1">
      <c r="A61" s="111" t="s">
        <v>26</v>
      </c>
      <c r="B61" s="165">
        <v>80.070255932324898</v>
      </c>
      <c r="C61" s="108"/>
      <c r="D61" s="165">
        <v>7.9028262751066949</v>
      </c>
      <c r="E61" s="108"/>
      <c r="F61" s="165">
        <v>9.9734856210483382</v>
      </c>
      <c r="G61" s="108"/>
      <c r="H61" s="169">
        <v>22.525597269624573</v>
      </c>
      <c r="I61" s="108"/>
    </row>
    <row r="62" spans="1:9" s="5" customFormat="1">
      <c r="A62" s="112" t="s">
        <v>27</v>
      </c>
      <c r="B62" s="166">
        <v>79.007469504003438</v>
      </c>
      <c r="C62" s="170"/>
      <c r="D62" s="166">
        <v>8.7706172419656525</v>
      </c>
      <c r="E62" s="170"/>
      <c r="F62" s="166">
        <v>10.80064041147698</v>
      </c>
      <c r="G62" s="170"/>
      <c r="H62" s="171">
        <v>25.216434686946954</v>
      </c>
      <c r="I62" s="170"/>
    </row>
    <row r="63" spans="1:9" s="5" customFormat="1">
      <c r="A63" s="112" t="s">
        <v>28</v>
      </c>
      <c r="B63" s="166">
        <v>78.712945899227122</v>
      </c>
      <c r="C63" s="170"/>
      <c r="D63" s="166">
        <v>8.7774980251196606</v>
      </c>
      <c r="E63" s="170"/>
      <c r="F63" s="166">
        <v>10.580330884372218</v>
      </c>
      <c r="G63" s="170"/>
      <c r="H63" s="171">
        <v>24.748484431530297</v>
      </c>
      <c r="I63" s="170"/>
    </row>
    <row r="64" spans="1:9" s="5" customFormat="1">
      <c r="A64" s="112" t="s">
        <v>7</v>
      </c>
      <c r="B64" s="166">
        <v>72.326543928606981</v>
      </c>
      <c r="C64" s="170"/>
      <c r="D64" s="166">
        <v>13.123245734663167</v>
      </c>
      <c r="E64" s="170"/>
      <c r="F64" s="166">
        <v>15.108464858969789</v>
      </c>
      <c r="G64" s="170"/>
      <c r="H64" s="171">
        <v>34.62586232359844</v>
      </c>
      <c r="I64" s="170"/>
    </row>
    <row r="65" spans="1:10" s="5" customFormat="1">
      <c r="A65" s="12"/>
      <c r="B65" s="17"/>
      <c r="C65" s="17"/>
      <c r="D65" s="17"/>
      <c r="E65" s="17"/>
      <c r="F65" s="17"/>
      <c r="G65" s="17"/>
      <c r="H65" s="17"/>
      <c r="I65" s="17"/>
      <c r="J65" s="17"/>
    </row>
    <row r="66" spans="1:10" s="5" customFormat="1">
      <c r="A66" s="12"/>
      <c r="B66" s="17"/>
      <c r="C66" s="17"/>
      <c r="D66" s="17"/>
      <c r="E66" s="17"/>
      <c r="F66" s="17"/>
      <c r="G66" s="17"/>
      <c r="H66" s="17"/>
      <c r="I66" s="17"/>
      <c r="J66" s="17"/>
    </row>
  </sheetData>
  <mergeCells count="21">
    <mergeCell ref="A1:J1"/>
    <mergeCell ref="A3:J3"/>
    <mergeCell ref="A4:J4"/>
    <mergeCell ref="A5:A9"/>
    <mergeCell ref="B5:D5"/>
    <mergeCell ref="E5:I5"/>
    <mergeCell ref="E6:I6"/>
    <mergeCell ref="E7:I7"/>
    <mergeCell ref="E8:I8"/>
    <mergeCell ref="H41:I41"/>
    <mergeCell ref="A39:I39"/>
    <mergeCell ref="H42:I42"/>
    <mergeCell ref="E9:I9"/>
    <mergeCell ref="J5:J9"/>
    <mergeCell ref="B6:D9"/>
    <mergeCell ref="B42:C42"/>
    <mergeCell ref="D42:E42"/>
    <mergeCell ref="F42:G42"/>
    <mergeCell ref="B41:C41"/>
    <mergeCell ref="D41:E41"/>
    <mergeCell ref="F41:G4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6"/>
  <sheetViews>
    <sheetView zoomScale="80" zoomScaleNormal="80" workbookViewId="0">
      <selection activeCell="K19" sqref="K19"/>
    </sheetView>
  </sheetViews>
  <sheetFormatPr defaultRowHeight="15"/>
  <cols>
    <col min="1" max="1" width="33.28515625" customWidth="1"/>
    <col min="2" max="2" width="16" bestFit="1" customWidth="1"/>
    <col min="3" max="3" width="12.85546875" customWidth="1"/>
    <col min="4" max="4" width="12.140625" customWidth="1"/>
    <col min="5" max="5" width="13.85546875" customWidth="1"/>
    <col min="6" max="6" width="11.140625" bestFit="1" customWidth="1"/>
    <col min="7" max="7" width="15.5703125" bestFit="1" customWidth="1"/>
    <col min="8" max="8" width="12.7109375" bestFit="1" customWidth="1"/>
    <col min="9" max="9" width="11.7109375" bestFit="1" customWidth="1"/>
    <col min="10" max="10" width="15.85546875" customWidth="1"/>
    <col min="11" max="11" width="10.7109375" bestFit="1" customWidth="1"/>
    <col min="12" max="12" width="12.42578125" bestFit="1" customWidth="1"/>
    <col min="13" max="13" width="12.140625" bestFit="1" customWidth="1"/>
    <col min="14" max="14" width="12.42578125" bestFit="1" customWidth="1"/>
    <col min="15" max="15" width="13.42578125" bestFit="1" customWidth="1"/>
    <col min="16" max="16" width="12.140625" bestFit="1" customWidth="1"/>
    <col min="17" max="17" width="13.140625" bestFit="1" customWidth="1"/>
    <col min="18" max="18" width="14.28515625" bestFit="1" customWidth="1"/>
    <col min="19" max="19" width="13.140625" bestFit="1" customWidth="1"/>
  </cols>
  <sheetData>
    <row r="1" spans="1:20" ht="15.75">
      <c r="A1" s="409" t="s">
        <v>692</v>
      </c>
      <c r="B1" s="409"/>
      <c r="C1" s="409"/>
      <c r="D1" s="409"/>
      <c r="E1" s="409"/>
      <c r="F1" s="409"/>
      <c r="G1" s="409"/>
      <c r="J1" s="113"/>
      <c r="K1" s="113"/>
      <c r="L1" s="113"/>
      <c r="M1" s="113"/>
      <c r="N1" s="113"/>
      <c r="O1" s="113"/>
      <c r="P1" s="113"/>
      <c r="Q1" s="113"/>
      <c r="R1" s="113"/>
      <c r="S1" s="113"/>
      <c r="T1" s="113"/>
    </row>
    <row r="3" spans="1:20" ht="60" customHeight="1">
      <c r="A3" s="414" t="s">
        <v>46</v>
      </c>
      <c r="B3" s="362" t="s">
        <v>102</v>
      </c>
      <c r="C3" s="362"/>
      <c r="D3" s="362" t="s">
        <v>102</v>
      </c>
      <c r="E3" s="362"/>
      <c r="F3" s="362" t="s">
        <v>103</v>
      </c>
      <c r="G3" s="362"/>
      <c r="J3" s="24"/>
      <c r="K3" s="24"/>
      <c r="L3" s="24"/>
      <c r="M3" s="24"/>
      <c r="N3" s="24"/>
      <c r="O3" s="24"/>
      <c r="P3" s="24"/>
    </row>
    <row r="4" spans="1:20">
      <c r="A4" s="415"/>
      <c r="B4" s="362">
        <v>2012</v>
      </c>
      <c r="C4" s="362"/>
      <c r="D4" s="362">
        <v>2019</v>
      </c>
      <c r="E4" s="362"/>
      <c r="F4" s="362" t="s">
        <v>462</v>
      </c>
      <c r="G4" s="362"/>
    </row>
    <row r="5" spans="1:20" ht="100.5" customHeight="1">
      <c r="A5" s="416"/>
      <c r="B5" s="145" t="s">
        <v>104</v>
      </c>
      <c r="C5" s="145" t="s">
        <v>105</v>
      </c>
      <c r="D5" s="145" t="s">
        <v>104</v>
      </c>
      <c r="E5" s="145" t="s">
        <v>105</v>
      </c>
      <c r="F5" s="145" t="s">
        <v>106</v>
      </c>
      <c r="G5" s="145" t="s">
        <v>107</v>
      </c>
      <c r="I5" s="20"/>
      <c r="J5" s="20"/>
    </row>
    <row r="6" spans="1:20">
      <c r="A6" s="18" t="s">
        <v>8</v>
      </c>
      <c r="B6" s="46">
        <v>326</v>
      </c>
      <c r="C6" s="46">
        <v>830.08</v>
      </c>
      <c r="D6" s="46">
        <v>299</v>
      </c>
      <c r="E6" s="46">
        <v>872.97</v>
      </c>
      <c r="F6" s="46">
        <f t="shared" ref="F6:F27" si="0">((D6/B6)*100)-100</f>
        <v>-8.2822085889570474</v>
      </c>
      <c r="G6" s="46">
        <f t="shared" ref="G6:G27" si="1">((E6/C6)*100)-100</f>
        <v>5.1669718581341471</v>
      </c>
      <c r="I6" s="21"/>
      <c r="J6" s="21"/>
    </row>
    <row r="7" spans="1:20">
      <c r="A7" s="2" t="s">
        <v>9</v>
      </c>
      <c r="B7" s="47">
        <v>161</v>
      </c>
      <c r="C7" s="47">
        <v>342.38</v>
      </c>
      <c r="D7" s="47">
        <v>128</v>
      </c>
      <c r="E7" s="47">
        <v>290.07</v>
      </c>
      <c r="F7" s="47">
        <f t="shared" si="0"/>
        <v>-20.496894409937894</v>
      </c>
      <c r="G7" s="47">
        <f t="shared" si="1"/>
        <v>-15.278345697762717</v>
      </c>
      <c r="I7" s="21"/>
      <c r="J7" s="21"/>
    </row>
    <row r="8" spans="1:20" s="9" customFormat="1">
      <c r="A8" s="3" t="s">
        <v>10</v>
      </c>
      <c r="B8" s="48">
        <v>178</v>
      </c>
      <c r="C8" s="48">
        <v>569.61</v>
      </c>
      <c r="D8" s="48">
        <v>160</v>
      </c>
      <c r="E8" s="48">
        <v>566.99</v>
      </c>
      <c r="F8" s="48">
        <f t="shared" si="0"/>
        <v>-10.112359550561806</v>
      </c>
      <c r="G8" s="48">
        <f t="shared" si="1"/>
        <v>-0.4599638349045847</v>
      </c>
      <c r="I8" s="22"/>
      <c r="J8" s="22"/>
    </row>
    <row r="9" spans="1:20" s="9" customFormat="1">
      <c r="A9" s="3" t="s">
        <v>11</v>
      </c>
      <c r="B9" s="48">
        <v>300</v>
      </c>
      <c r="C9" s="48">
        <v>653.26</v>
      </c>
      <c r="D9" s="48">
        <v>282</v>
      </c>
      <c r="E9" s="48">
        <v>687.82</v>
      </c>
      <c r="F9" s="48">
        <f t="shared" si="0"/>
        <v>-6</v>
      </c>
      <c r="G9" s="48">
        <f t="shared" si="1"/>
        <v>5.2903897376236131</v>
      </c>
      <c r="I9" s="22"/>
      <c r="J9" s="22"/>
    </row>
    <row r="10" spans="1:20" s="9" customFormat="1">
      <c r="A10" s="3" t="s">
        <v>12</v>
      </c>
      <c r="B10" s="48">
        <v>281</v>
      </c>
      <c r="C10" s="48">
        <v>596.05999999999995</v>
      </c>
      <c r="D10" s="48">
        <v>222</v>
      </c>
      <c r="E10" s="48">
        <v>515.12</v>
      </c>
      <c r="F10" s="48">
        <f t="shared" si="0"/>
        <v>-20.996441281138786</v>
      </c>
      <c r="G10" s="48">
        <f t="shared" si="1"/>
        <v>-13.579169882226623</v>
      </c>
      <c r="I10" s="22"/>
      <c r="J10" s="22"/>
    </row>
    <row r="11" spans="1:20" s="9" customFormat="1">
      <c r="A11" s="3" t="s">
        <v>13</v>
      </c>
      <c r="B11" s="48">
        <v>373</v>
      </c>
      <c r="C11" s="48">
        <v>1802.23</v>
      </c>
      <c r="D11" s="48">
        <v>387</v>
      </c>
      <c r="E11" s="48">
        <v>1706.13</v>
      </c>
      <c r="F11" s="48">
        <f t="shared" si="0"/>
        <v>3.7533512064343171</v>
      </c>
      <c r="G11" s="48">
        <f t="shared" si="1"/>
        <v>-5.3322827829966144</v>
      </c>
      <c r="I11" s="22"/>
      <c r="J11" s="22"/>
    </row>
    <row r="12" spans="1:20" s="9" customFormat="1">
      <c r="A12" s="3" t="s">
        <v>14</v>
      </c>
      <c r="B12" s="48">
        <v>105</v>
      </c>
      <c r="C12" s="48">
        <v>222.88</v>
      </c>
      <c r="D12" s="48">
        <v>76</v>
      </c>
      <c r="E12" s="48">
        <v>178.03</v>
      </c>
      <c r="F12" s="48">
        <f t="shared" si="0"/>
        <v>-27.61904761904762</v>
      </c>
      <c r="G12" s="48">
        <f t="shared" si="1"/>
        <v>-20.122936109117006</v>
      </c>
      <c r="I12" s="22"/>
    </row>
    <row r="13" spans="1:20" s="9" customFormat="1">
      <c r="A13" s="3" t="s">
        <v>15</v>
      </c>
      <c r="B13" s="48">
        <v>183</v>
      </c>
      <c r="C13" s="48">
        <v>558.6</v>
      </c>
      <c r="D13" s="48">
        <v>173</v>
      </c>
      <c r="E13" s="48">
        <v>501.11</v>
      </c>
      <c r="F13" s="48">
        <f t="shared" si="0"/>
        <v>-5.4644808743169335</v>
      </c>
      <c r="G13" s="48">
        <f t="shared" si="1"/>
        <v>-10.291800930898674</v>
      </c>
    </row>
    <row r="14" spans="1:20" s="9" customFormat="1">
      <c r="A14" s="3" t="s">
        <v>16</v>
      </c>
      <c r="B14" s="48">
        <v>302</v>
      </c>
      <c r="C14" s="48">
        <v>800.87</v>
      </c>
      <c r="D14" s="48">
        <v>281</v>
      </c>
      <c r="E14" s="48">
        <v>804.98</v>
      </c>
      <c r="F14" s="48">
        <f t="shared" si="0"/>
        <v>-6.9536423841059616</v>
      </c>
      <c r="G14" s="48">
        <f t="shared" si="1"/>
        <v>0.51319190380461066</v>
      </c>
    </row>
    <row r="15" spans="1:20" s="9" customFormat="1">
      <c r="A15" s="3" t="s">
        <v>17</v>
      </c>
      <c r="B15" s="48">
        <v>212</v>
      </c>
      <c r="C15" s="48">
        <v>611.27</v>
      </c>
      <c r="D15" s="48">
        <v>179</v>
      </c>
      <c r="E15" s="48">
        <v>479.08</v>
      </c>
      <c r="F15" s="48">
        <f t="shared" si="0"/>
        <v>-15.566037735849065</v>
      </c>
      <c r="G15" s="48">
        <f t="shared" si="1"/>
        <v>-21.625468287336204</v>
      </c>
      <c r="J15" s="22"/>
    </row>
    <row r="16" spans="1:20" s="9" customFormat="1">
      <c r="A16" s="3" t="s">
        <v>18</v>
      </c>
      <c r="B16" s="48">
        <v>1561</v>
      </c>
      <c r="C16" s="48">
        <v>5442.41</v>
      </c>
      <c r="D16" s="48">
        <v>1402</v>
      </c>
      <c r="E16" s="48">
        <v>5845.92</v>
      </c>
      <c r="F16" s="48">
        <f t="shared" si="0"/>
        <v>-10.185778347213329</v>
      </c>
      <c r="G16" s="48">
        <f t="shared" si="1"/>
        <v>7.4141786451223055</v>
      </c>
      <c r="I16" s="22"/>
      <c r="J16" s="22"/>
    </row>
    <row r="17" spans="1:19" s="9" customFormat="1">
      <c r="A17" s="3" t="s">
        <v>19</v>
      </c>
      <c r="B17" s="48">
        <v>251</v>
      </c>
      <c r="C17" s="48">
        <v>810.37</v>
      </c>
      <c r="D17" s="48">
        <v>231</v>
      </c>
      <c r="E17" s="48">
        <v>710.99</v>
      </c>
      <c r="F17" s="48">
        <f t="shared" si="0"/>
        <v>-7.9681274900398478</v>
      </c>
      <c r="G17" s="48">
        <f t="shared" si="1"/>
        <v>-12.26353394128607</v>
      </c>
      <c r="I17" s="22"/>
      <c r="J17" s="22"/>
    </row>
    <row r="18" spans="1:19" s="9" customFormat="1">
      <c r="A18" s="3" t="s">
        <v>20</v>
      </c>
      <c r="B18" s="48">
        <v>127</v>
      </c>
      <c r="C18" s="48">
        <v>362.8</v>
      </c>
      <c r="D18" s="48">
        <v>114</v>
      </c>
      <c r="E18" s="48">
        <v>331.05</v>
      </c>
      <c r="F18" s="48">
        <f t="shared" si="0"/>
        <v>-10.236220472440948</v>
      </c>
      <c r="G18" s="48">
        <f t="shared" si="1"/>
        <v>-8.7513781697905131</v>
      </c>
      <c r="I18" s="22"/>
      <c r="J18" s="22"/>
    </row>
    <row r="19" spans="1:19" s="9" customFormat="1">
      <c r="A19" s="3" t="s">
        <v>21</v>
      </c>
      <c r="B19" s="48">
        <v>253</v>
      </c>
      <c r="C19" s="48">
        <v>601.08000000000004</v>
      </c>
      <c r="D19" s="48">
        <v>232</v>
      </c>
      <c r="E19" s="48">
        <v>635.24</v>
      </c>
      <c r="F19" s="48">
        <f t="shared" si="0"/>
        <v>-8.3003952569169996</v>
      </c>
      <c r="G19" s="48">
        <f t="shared" si="1"/>
        <v>5.6831037465894667</v>
      </c>
      <c r="I19" s="22"/>
      <c r="J19" s="22"/>
    </row>
    <row r="20" spans="1:19" s="9" customFormat="1">
      <c r="A20" s="3" t="s">
        <v>22</v>
      </c>
      <c r="B20" s="48">
        <v>66</v>
      </c>
      <c r="C20" s="48">
        <v>157.06</v>
      </c>
      <c r="D20" s="48">
        <v>66</v>
      </c>
      <c r="E20" s="48">
        <v>139.53</v>
      </c>
      <c r="F20" s="48">
        <f t="shared" si="0"/>
        <v>0</v>
      </c>
      <c r="G20" s="48">
        <f t="shared" si="1"/>
        <v>-11.16133961543359</v>
      </c>
      <c r="I20" s="22"/>
      <c r="J20" s="22"/>
    </row>
    <row r="21" spans="1:19" s="9" customFormat="1">
      <c r="A21" s="3" t="s">
        <v>23</v>
      </c>
      <c r="B21" s="48">
        <v>651</v>
      </c>
      <c r="C21" s="48">
        <v>1768.8</v>
      </c>
      <c r="D21" s="48">
        <v>598</v>
      </c>
      <c r="E21" s="48">
        <v>1803.67</v>
      </c>
      <c r="F21" s="48">
        <f t="shared" si="0"/>
        <v>-8.1413210445468565</v>
      </c>
      <c r="G21" s="48">
        <f t="shared" si="1"/>
        <v>1.9713930348258799</v>
      </c>
      <c r="I21" s="22"/>
      <c r="J21" s="22"/>
    </row>
    <row r="22" spans="1:19" s="9" customFormat="1">
      <c r="A22" s="3" t="s">
        <v>24</v>
      </c>
      <c r="B22" s="48">
        <v>363</v>
      </c>
      <c r="C22" s="48">
        <v>832.3</v>
      </c>
      <c r="D22" s="48">
        <v>303</v>
      </c>
      <c r="E22" s="48">
        <v>771.03</v>
      </c>
      <c r="F22" s="48">
        <f t="shared" si="0"/>
        <v>-16.528925619834709</v>
      </c>
      <c r="G22" s="48">
        <f t="shared" si="1"/>
        <v>-7.361528295085904</v>
      </c>
      <c r="I22" s="22"/>
      <c r="J22" s="22"/>
    </row>
    <row r="23" spans="1:19" s="9" customFormat="1">
      <c r="A23" s="3" t="s">
        <v>25</v>
      </c>
      <c r="B23" s="48">
        <v>438</v>
      </c>
      <c r="C23" s="48">
        <v>1613.88</v>
      </c>
      <c r="D23" s="48">
        <v>434</v>
      </c>
      <c r="E23" s="48">
        <v>1246.4100000000001</v>
      </c>
      <c r="F23" s="48">
        <f t="shared" si="0"/>
        <v>-0.91324200913241782</v>
      </c>
      <c r="G23" s="48">
        <f t="shared" si="1"/>
        <v>-22.769350881106405</v>
      </c>
      <c r="I23" s="22"/>
      <c r="J23" s="22"/>
    </row>
    <row r="24" spans="1:19" s="9" customFormat="1">
      <c r="A24" s="114" t="s">
        <v>26</v>
      </c>
      <c r="B24" s="115">
        <f>SUM(B6:B23)</f>
        <v>6131</v>
      </c>
      <c r="C24" s="115">
        <f>SUM(C6:C23)</f>
        <v>18575.939999999999</v>
      </c>
      <c r="D24" s="115">
        <f>SUM(D6:D23)</f>
        <v>5567</v>
      </c>
      <c r="E24" s="115">
        <f>SUM(E6:E23)</f>
        <v>18086.14</v>
      </c>
      <c r="F24" s="115">
        <f t="shared" si="0"/>
        <v>-9.1991518512477626</v>
      </c>
      <c r="G24" s="115">
        <f t="shared" si="1"/>
        <v>-2.6367440893973537</v>
      </c>
      <c r="I24" s="116"/>
      <c r="J24" s="116"/>
    </row>
    <row r="25" spans="1:19" s="9" customFormat="1">
      <c r="A25" s="26" t="s">
        <v>27</v>
      </c>
      <c r="B25" s="117">
        <v>64009</v>
      </c>
      <c r="C25" s="117">
        <v>262910.06</v>
      </c>
      <c r="D25" s="117">
        <v>61545</v>
      </c>
      <c r="E25" s="117">
        <v>276319.65999999997</v>
      </c>
      <c r="F25" s="117">
        <f t="shared" si="0"/>
        <v>-3.8494586698745508</v>
      </c>
      <c r="G25" s="117">
        <f t="shared" si="1"/>
        <v>5.1004514623746076</v>
      </c>
      <c r="I25" s="118"/>
      <c r="J25" s="118"/>
    </row>
    <row r="26" spans="1:19">
      <c r="A26" s="15" t="s">
        <v>28</v>
      </c>
      <c r="B26" s="49">
        <v>410817</v>
      </c>
      <c r="C26" s="49">
        <v>1573178.15</v>
      </c>
      <c r="D26" s="49">
        <v>386756</v>
      </c>
      <c r="E26" s="49">
        <v>1647963.35</v>
      </c>
      <c r="F26" s="49">
        <f t="shared" si="0"/>
        <v>-5.8568657090626743</v>
      </c>
      <c r="G26" s="49">
        <f t="shared" si="1"/>
        <v>4.7537654905771518</v>
      </c>
      <c r="I26" s="17"/>
      <c r="J26" s="17"/>
    </row>
    <row r="27" spans="1:19">
      <c r="A27" s="15" t="s">
        <v>7</v>
      </c>
      <c r="B27" s="49">
        <v>4826882</v>
      </c>
      <c r="C27" s="49">
        <v>16722210.01</v>
      </c>
      <c r="D27" s="49">
        <v>4718444</v>
      </c>
      <c r="E27" s="49">
        <v>17438078.199999999</v>
      </c>
      <c r="F27" s="49">
        <f t="shared" si="0"/>
        <v>-2.2465434207838513</v>
      </c>
      <c r="G27" s="49">
        <f t="shared" si="1"/>
        <v>4.2809424685606956</v>
      </c>
      <c r="I27" s="17"/>
      <c r="J27" s="17"/>
    </row>
    <row r="31" spans="1:19" ht="15.75">
      <c r="A31" s="409" t="s">
        <v>603</v>
      </c>
      <c r="B31" s="409"/>
      <c r="C31" s="409"/>
      <c r="D31" s="409"/>
      <c r="E31" s="409"/>
      <c r="F31" s="409"/>
      <c r="G31" s="409"/>
      <c r="H31" s="409"/>
      <c r="I31" s="409"/>
      <c r="J31" s="409"/>
      <c r="K31" s="409"/>
      <c r="L31" s="409"/>
      <c r="M31" s="409"/>
      <c r="N31" s="409"/>
      <c r="O31" s="409"/>
      <c r="P31" s="409"/>
      <c r="Q31" s="409"/>
      <c r="R31" s="409"/>
      <c r="S31" s="409"/>
    </row>
    <row r="33" spans="1:19" ht="15" customHeight="1">
      <c r="A33" s="417" t="s">
        <v>46</v>
      </c>
      <c r="B33" s="362" t="s">
        <v>463</v>
      </c>
      <c r="C33" s="362"/>
      <c r="D33" s="362"/>
      <c r="E33" s="362"/>
      <c r="F33" s="362"/>
      <c r="G33" s="362"/>
      <c r="H33" s="362"/>
      <c r="I33" s="362"/>
      <c r="J33" s="362"/>
      <c r="K33" s="362"/>
      <c r="L33" s="362"/>
      <c r="M33" s="362"/>
      <c r="N33" s="362"/>
      <c r="O33" s="362"/>
      <c r="P33" s="362"/>
      <c r="Q33" s="362"/>
      <c r="R33" s="362"/>
      <c r="S33" s="362"/>
    </row>
    <row r="34" spans="1:19">
      <c r="A34" s="418"/>
      <c r="B34" s="362" t="s">
        <v>108</v>
      </c>
      <c r="C34" s="362"/>
      <c r="D34" s="362"/>
      <c r="E34" s="362"/>
      <c r="F34" s="362"/>
      <c r="G34" s="362"/>
      <c r="H34" s="362"/>
      <c r="I34" s="362"/>
      <c r="J34" s="362"/>
      <c r="K34" s="362"/>
      <c r="L34" s="362"/>
      <c r="M34" s="362"/>
      <c r="N34" s="362"/>
      <c r="O34" s="362"/>
      <c r="P34" s="362"/>
      <c r="Q34" s="362"/>
      <c r="R34" s="362"/>
      <c r="S34" s="362"/>
    </row>
    <row r="35" spans="1:19">
      <c r="A35" s="418"/>
      <c r="B35" s="362" t="s">
        <v>109</v>
      </c>
      <c r="C35" s="362"/>
      <c r="D35" s="362"/>
      <c r="E35" s="362"/>
      <c r="F35" s="362" t="s">
        <v>110</v>
      </c>
      <c r="G35" s="362"/>
      <c r="H35" s="362"/>
      <c r="I35" s="362"/>
      <c r="J35" s="362" t="s">
        <v>111</v>
      </c>
      <c r="K35" s="362"/>
      <c r="L35" s="362"/>
      <c r="M35" s="362"/>
      <c r="N35" s="362" t="s">
        <v>112</v>
      </c>
      <c r="O35" s="362"/>
      <c r="P35" s="362"/>
      <c r="Q35" s="362"/>
      <c r="R35" s="362" t="s">
        <v>79</v>
      </c>
      <c r="S35" s="362"/>
    </row>
    <row r="36" spans="1:19">
      <c r="A36" s="419"/>
      <c r="B36" s="315" t="s">
        <v>106</v>
      </c>
      <c r="C36" s="315"/>
      <c r="D36" s="315" t="s">
        <v>107</v>
      </c>
      <c r="E36" s="315"/>
      <c r="F36" s="315" t="s">
        <v>106</v>
      </c>
      <c r="G36" s="315"/>
      <c r="H36" s="315" t="s">
        <v>107</v>
      </c>
      <c r="I36" s="315"/>
      <c r="J36" s="315" t="s">
        <v>106</v>
      </c>
      <c r="K36" s="315"/>
      <c r="L36" s="315" t="s">
        <v>107</v>
      </c>
      <c r="M36" s="315"/>
      <c r="N36" s="315" t="s">
        <v>106</v>
      </c>
      <c r="O36" s="315"/>
      <c r="P36" s="315" t="s">
        <v>107</v>
      </c>
      <c r="Q36" s="315"/>
      <c r="R36" s="172"/>
      <c r="S36" s="172"/>
    </row>
    <row r="37" spans="1:19">
      <c r="A37" s="14"/>
      <c r="B37" s="13" t="s">
        <v>50</v>
      </c>
      <c r="C37" s="13" t="s">
        <v>51</v>
      </c>
      <c r="D37" s="13" t="s">
        <v>50</v>
      </c>
      <c r="E37" s="13" t="s">
        <v>51</v>
      </c>
      <c r="F37" s="13" t="s">
        <v>50</v>
      </c>
      <c r="G37" s="13" t="s">
        <v>51</v>
      </c>
      <c r="H37" s="13" t="s">
        <v>50</v>
      </c>
      <c r="I37" s="13" t="s">
        <v>51</v>
      </c>
      <c r="J37" s="13" t="s">
        <v>50</v>
      </c>
      <c r="K37" s="13" t="s">
        <v>51</v>
      </c>
      <c r="L37" s="13" t="s">
        <v>50</v>
      </c>
      <c r="M37" s="13" t="s">
        <v>51</v>
      </c>
      <c r="N37" s="13" t="s">
        <v>50</v>
      </c>
      <c r="O37" s="13" t="s">
        <v>51</v>
      </c>
      <c r="P37" s="13" t="s">
        <v>50</v>
      </c>
      <c r="Q37" s="13" t="s">
        <v>51</v>
      </c>
      <c r="R37" s="13" t="s">
        <v>50</v>
      </c>
      <c r="S37" s="13" t="s">
        <v>50</v>
      </c>
    </row>
    <row r="38" spans="1:19">
      <c r="A38" s="18" t="s">
        <v>8</v>
      </c>
      <c r="B38" s="50">
        <v>288</v>
      </c>
      <c r="C38" s="50">
        <f t="shared" ref="C38:C59" si="2">(B38*100)/R38</f>
        <v>96.321070234113719</v>
      </c>
      <c r="D38" s="50">
        <v>540.37</v>
      </c>
      <c r="E38" s="50">
        <f t="shared" ref="E38:E59" si="3">(D38*100)/S38</f>
        <v>61.900179845813717</v>
      </c>
      <c r="F38" s="50">
        <v>10</v>
      </c>
      <c r="G38" s="50">
        <f t="shared" ref="G38:G59" si="4">(F38*100)/R38</f>
        <v>3.3444816053511706</v>
      </c>
      <c r="H38" s="50">
        <v>226.7</v>
      </c>
      <c r="I38" s="50">
        <f t="shared" ref="I38:I59" si="5">(H38*100)/S38</f>
        <v>25.968819088857579</v>
      </c>
      <c r="J38" s="50">
        <v>1</v>
      </c>
      <c r="K38" s="50">
        <f t="shared" ref="K38:K59" si="6">(J38*100)/R38</f>
        <v>0.33444816053511706</v>
      </c>
      <c r="L38" s="50">
        <v>105.9</v>
      </c>
      <c r="M38" s="50">
        <f t="shared" ref="M38:M59" si="7">(L38*100)/S38</f>
        <v>12.131001065328705</v>
      </c>
      <c r="N38" s="50">
        <v>0</v>
      </c>
      <c r="O38" s="50">
        <f t="shared" ref="O38:O59" si="8">(N38*100)/R38</f>
        <v>0</v>
      </c>
      <c r="P38" s="50">
        <v>0</v>
      </c>
      <c r="Q38" s="50">
        <f t="shared" ref="Q38:Q59" si="9">(P38*100)/S38</f>
        <v>0</v>
      </c>
      <c r="R38" s="50">
        <v>299</v>
      </c>
      <c r="S38" s="50">
        <v>872.97</v>
      </c>
    </row>
    <row r="39" spans="1:19" s="9" customFormat="1">
      <c r="A39" s="3" t="s">
        <v>9</v>
      </c>
      <c r="B39" s="119">
        <v>127</v>
      </c>
      <c r="C39" s="119">
        <f t="shared" si="2"/>
        <v>99.21875</v>
      </c>
      <c r="D39" s="119">
        <v>279.11</v>
      </c>
      <c r="E39" s="119">
        <f t="shared" si="3"/>
        <v>96.221601682352542</v>
      </c>
      <c r="F39" s="119">
        <v>1</v>
      </c>
      <c r="G39" s="119">
        <f t="shared" si="4"/>
        <v>0.78125</v>
      </c>
      <c r="H39" s="119">
        <v>10.96</v>
      </c>
      <c r="I39" s="119">
        <f t="shared" si="5"/>
        <v>3.7783983176474645</v>
      </c>
      <c r="J39" s="119">
        <v>0</v>
      </c>
      <c r="K39" s="119">
        <f t="shared" si="6"/>
        <v>0</v>
      </c>
      <c r="L39" s="119">
        <v>0</v>
      </c>
      <c r="M39" s="119">
        <f t="shared" si="7"/>
        <v>0</v>
      </c>
      <c r="N39" s="119">
        <v>0</v>
      </c>
      <c r="O39" s="119">
        <f t="shared" si="8"/>
        <v>0</v>
      </c>
      <c r="P39" s="119">
        <v>0</v>
      </c>
      <c r="Q39" s="119">
        <f t="shared" si="9"/>
        <v>0</v>
      </c>
      <c r="R39" s="119">
        <v>128</v>
      </c>
      <c r="S39" s="119">
        <v>290.07</v>
      </c>
    </row>
    <row r="40" spans="1:19" s="9" customFormat="1">
      <c r="A40" s="3" t="s">
        <v>10</v>
      </c>
      <c r="B40" s="119">
        <v>152</v>
      </c>
      <c r="C40" s="119">
        <f t="shared" si="2"/>
        <v>95</v>
      </c>
      <c r="D40" s="119">
        <v>290.07</v>
      </c>
      <c r="E40" s="119">
        <f t="shared" si="3"/>
        <v>51.159632445016669</v>
      </c>
      <c r="F40" s="119">
        <v>6</v>
      </c>
      <c r="G40" s="119">
        <f t="shared" si="4"/>
        <v>3.75</v>
      </c>
      <c r="H40" s="119">
        <v>92.02</v>
      </c>
      <c r="I40" s="119">
        <f t="shared" si="5"/>
        <v>16.229563131624896</v>
      </c>
      <c r="J40" s="119">
        <v>2</v>
      </c>
      <c r="K40" s="119">
        <f t="shared" si="6"/>
        <v>1.25</v>
      </c>
      <c r="L40" s="119">
        <v>184.9</v>
      </c>
      <c r="M40" s="119">
        <f t="shared" si="7"/>
        <v>32.610804423358438</v>
      </c>
      <c r="N40" s="119">
        <v>0</v>
      </c>
      <c r="O40" s="119">
        <f t="shared" si="8"/>
        <v>0</v>
      </c>
      <c r="P40" s="119">
        <v>0</v>
      </c>
      <c r="Q40" s="119">
        <f t="shared" si="9"/>
        <v>0</v>
      </c>
      <c r="R40" s="119">
        <v>160</v>
      </c>
      <c r="S40" s="119">
        <v>566.99</v>
      </c>
    </row>
    <row r="41" spans="1:19" s="9" customFormat="1">
      <c r="A41" s="3" t="s">
        <v>11</v>
      </c>
      <c r="B41" s="119">
        <v>270</v>
      </c>
      <c r="C41" s="119">
        <f t="shared" si="2"/>
        <v>95.744680851063833</v>
      </c>
      <c r="D41" s="119">
        <v>466.73</v>
      </c>
      <c r="E41" s="119">
        <f t="shared" si="3"/>
        <v>67.856415922770481</v>
      </c>
      <c r="F41" s="119">
        <v>11</v>
      </c>
      <c r="G41" s="119">
        <f t="shared" si="4"/>
        <v>3.9007092198581561</v>
      </c>
      <c r="H41" s="119">
        <v>155.16999999999999</v>
      </c>
      <c r="I41" s="119">
        <f t="shared" si="5"/>
        <v>22.559681311971151</v>
      </c>
      <c r="J41" s="119">
        <v>1</v>
      </c>
      <c r="K41" s="119">
        <f t="shared" si="6"/>
        <v>0.3546099290780142</v>
      </c>
      <c r="L41" s="119">
        <v>65.92</v>
      </c>
      <c r="M41" s="119">
        <f t="shared" si="7"/>
        <v>9.5839027652583511</v>
      </c>
      <c r="N41" s="119">
        <v>0</v>
      </c>
      <c r="O41" s="119">
        <f t="shared" si="8"/>
        <v>0</v>
      </c>
      <c r="P41" s="119">
        <v>0</v>
      </c>
      <c r="Q41" s="119">
        <f t="shared" si="9"/>
        <v>0</v>
      </c>
      <c r="R41" s="119">
        <v>282</v>
      </c>
      <c r="S41" s="119">
        <v>687.82</v>
      </c>
    </row>
    <row r="42" spans="1:19" s="9" customFormat="1">
      <c r="A42" s="3" t="s">
        <v>12</v>
      </c>
      <c r="B42" s="119">
        <v>216</v>
      </c>
      <c r="C42" s="119">
        <f t="shared" si="2"/>
        <v>97.297297297297291</v>
      </c>
      <c r="D42" s="119">
        <v>385.14</v>
      </c>
      <c r="E42" s="119">
        <f t="shared" si="3"/>
        <v>74.767044572138531</v>
      </c>
      <c r="F42" s="119">
        <v>5</v>
      </c>
      <c r="G42" s="119">
        <f t="shared" si="4"/>
        <v>2.2522522522522523</v>
      </c>
      <c r="H42" s="119">
        <v>69.48</v>
      </c>
      <c r="I42" s="119">
        <f t="shared" si="5"/>
        <v>13.488119273179064</v>
      </c>
      <c r="J42" s="119">
        <v>1</v>
      </c>
      <c r="K42" s="119">
        <f t="shared" si="6"/>
        <v>0.45045045045045046</v>
      </c>
      <c r="L42" s="119">
        <v>60.5</v>
      </c>
      <c r="M42" s="119">
        <f t="shared" si="7"/>
        <v>11.744836154682403</v>
      </c>
      <c r="N42" s="119">
        <v>0</v>
      </c>
      <c r="O42" s="119">
        <f t="shared" si="8"/>
        <v>0</v>
      </c>
      <c r="P42" s="119">
        <v>0</v>
      </c>
      <c r="Q42" s="119">
        <f t="shared" si="9"/>
        <v>0</v>
      </c>
      <c r="R42" s="119">
        <v>222</v>
      </c>
      <c r="S42" s="119">
        <v>515.12</v>
      </c>
    </row>
    <row r="43" spans="1:19" s="9" customFormat="1">
      <c r="A43" s="3" t="s">
        <v>13</v>
      </c>
      <c r="B43" s="119">
        <v>356</v>
      </c>
      <c r="C43" s="119">
        <f t="shared" si="2"/>
        <v>91.989664082687341</v>
      </c>
      <c r="D43" s="119">
        <v>684.77</v>
      </c>
      <c r="E43" s="119">
        <f t="shared" si="3"/>
        <v>40.135863035055941</v>
      </c>
      <c r="F43" s="119">
        <v>25</v>
      </c>
      <c r="G43" s="119">
        <f t="shared" si="4"/>
        <v>6.4599483204134369</v>
      </c>
      <c r="H43" s="119">
        <v>456.34</v>
      </c>
      <c r="I43" s="119">
        <f t="shared" si="5"/>
        <v>26.747082578701505</v>
      </c>
      <c r="J43" s="119">
        <v>6</v>
      </c>
      <c r="K43" s="119">
        <f t="shared" si="6"/>
        <v>1.5503875968992249</v>
      </c>
      <c r="L43" s="119">
        <v>565.02</v>
      </c>
      <c r="M43" s="119">
        <f t="shared" si="7"/>
        <v>33.117054386242543</v>
      </c>
      <c r="N43" s="119">
        <v>0</v>
      </c>
      <c r="O43" s="119">
        <f t="shared" si="8"/>
        <v>0</v>
      </c>
      <c r="P43" s="119">
        <v>0</v>
      </c>
      <c r="Q43" s="119">
        <f t="shared" si="9"/>
        <v>0</v>
      </c>
      <c r="R43" s="119">
        <v>387</v>
      </c>
      <c r="S43" s="119">
        <v>1706.13</v>
      </c>
    </row>
    <row r="44" spans="1:19" s="9" customFormat="1">
      <c r="A44" s="3" t="s">
        <v>14</v>
      </c>
      <c r="B44" s="119">
        <v>73</v>
      </c>
      <c r="C44" s="119">
        <f t="shared" si="2"/>
        <v>96.05263157894737</v>
      </c>
      <c r="D44" s="119">
        <v>136.43</v>
      </c>
      <c r="E44" s="119">
        <f t="shared" si="3"/>
        <v>76.633151716002914</v>
      </c>
      <c r="F44" s="119">
        <v>3</v>
      </c>
      <c r="G44" s="119">
        <f t="shared" si="4"/>
        <v>3.9473684210526314</v>
      </c>
      <c r="H44" s="119">
        <v>41.6</v>
      </c>
      <c r="I44" s="119">
        <f t="shared" si="5"/>
        <v>23.366848283997079</v>
      </c>
      <c r="J44" s="119">
        <v>0</v>
      </c>
      <c r="K44" s="119">
        <f t="shared" si="6"/>
        <v>0</v>
      </c>
      <c r="L44" s="119">
        <v>0</v>
      </c>
      <c r="M44" s="119">
        <f t="shared" si="7"/>
        <v>0</v>
      </c>
      <c r="N44" s="119">
        <v>0</v>
      </c>
      <c r="O44" s="119">
        <f t="shared" si="8"/>
        <v>0</v>
      </c>
      <c r="P44" s="119">
        <v>0</v>
      </c>
      <c r="Q44" s="119">
        <f t="shared" si="9"/>
        <v>0</v>
      </c>
      <c r="R44" s="119">
        <v>76</v>
      </c>
      <c r="S44" s="119">
        <v>178.03</v>
      </c>
    </row>
    <row r="45" spans="1:19" s="9" customFormat="1">
      <c r="A45" s="3" t="s">
        <v>15</v>
      </c>
      <c r="B45" s="120">
        <v>164</v>
      </c>
      <c r="C45" s="120">
        <f t="shared" si="2"/>
        <v>94.797687861271683</v>
      </c>
      <c r="D45" s="120">
        <v>312.06</v>
      </c>
      <c r="E45" s="120">
        <f t="shared" si="3"/>
        <v>62.273752269960688</v>
      </c>
      <c r="F45" s="120">
        <v>9</v>
      </c>
      <c r="G45" s="120">
        <f t="shared" si="4"/>
        <v>5.202312138728324</v>
      </c>
      <c r="H45" s="120">
        <v>189.05</v>
      </c>
      <c r="I45" s="120">
        <f t="shared" si="5"/>
        <v>37.726247730039312</v>
      </c>
      <c r="J45" s="120">
        <v>0</v>
      </c>
      <c r="K45" s="120">
        <f t="shared" si="6"/>
        <v>0</v>
      </c>
      <c r="L45" s="120">
        <v>0</v>
      </c>
      <c r="M45" s="120">
        <f t="shared" si="7"/>
        <v>0</v>
      </c>
      <c r="N45" s="119">
        <v>0</v>
      </c>
      <c r="O45" s="119">
        <f t="shared" si="8"/>
        <v>0</v>
      </c>
      <c r="P45" s="119">
        <v>0</v>
      </c>
      <c r="Q45" s="119">
        <f t="shared" si="9"/>
        <v>0</v>
      </c>
      <c r="R45" s="120">
        <v>173</v>
      </c>
      <c r="S45" s="120">
        <v>501.11</v>
      </c>
    </row>
    <row r="46" spans="1:19" s="9" customFormat="1">
      <c r="A46" s="3" t="s">
        <v>16</v>
      </c>
      <c r="B46" s="120">
        <v>269</v>
      </c>
      <c r="C46" s="120">
        <f t="shared" si="2"/>
        <v>95.729537366548044</v>
      </c>
      <c r="D46" s="120">
        <v>555.54999999999995</v>
      </c>
      <c r="E46" s="120">
        <f t="shared" si="3"/>
        <v>69.014136997192466</v>
      </c>
      <c r="F46" s="120">
        <v>11</v>
      </c>
      <c r="G46" s="120">
        <f t="shared" si="4"/>
        <v>3.9145907473309607</v>
      </c>
      <c r="H46" s="120">
        <v>174.22</v>
      </c>
      <c r="I46" s="120">
        <f t="shared" si="5"/>
        <v>21.642773733508907</v>
      </c>
      <c r="J46" s="120">
        <v>1</v>
      </c>
      <c r="K46" s="120">
        <f t="shared" si="6"/>
        <v>0.35587188612099646</v>
      </c>
      <c r="L46" s="120">
        <v>75.209999999999994</v>
      </c>
      <c r="M46" s="120">
        <f t="shared" si="7"/>
        <v>9.3430892692986145</v>
      </c>
      <c r="N46" s="119">
        <v>0</v>
      </c>
      <c r="O46" s="119">
        <f t="shared" si="8"/>
        <v>0</v>
      </c>
      <c r="P46" s="119">
        <v>0</v>
      </c>
      <c r="Q46" s="119">
        <f t="shared" si="9"/>
        <v>0</v>
      </c>
      <c r="R46" s="120">
        <v>281</v>
      </c>
      <c r="S46" s="120">
        <v>804.98</v>
      </c>
    </row>
    <row r="47" spans="1:19" s="9" customFormat="1">
      <c r="A47" s="3" t="s">
        <v>17</v>
      </c>
      <c r="B47" s="120">
        <v>172</v>
      </c>
      <c r="C47" s="120">
        <f t="shared" si="2"/>
        <v>96.089385474860336</v>
      </c>
      <c r="D47" s="120">
        <v>306.27</v>
      </c>
      <c r="E47" s="120">
        <f t="shared" si="3"/>
        <v>63.928780161977123</v>
      </c>
      <c r="F47" s="120">
        <v>6</v>
      </c>
      <c r="G47" s="120">
        <f t="shared" si="4"/>
        <v>3.3519553072625698</v>
      </c>
      <c r="H47" s="120">
        <v>98.11</v>
      </c>
      <c r="I47" s="120">
        <f t="shared" si="5"/>
        <v>20.478834432662605</v>
      </c>
      <c r="J47" s="120">
        <v>1</v>
      </c>
      <c r="K47" s="120">
        <f t="shared" si="6"/>
        <v>0.55865921787709494</v>
      </c>
      <c r="L47" s="120">
        <v>74.7</v>
      </c>
      <c r="M47" s="120">
        <f t="shared" si="7"/>
        <v>15.592385405360274</v>
      </c>
      <c r="N47" s="119">
        <v>0</v>
      </c>
      <c r="O47" s="119">
        <f t="shared" si="8"/>
        <v>0</v>
      </c>
      <c r="P47" s="119">
        <v>0</v>
      </c>
      <c r="Q47" s="119">
        <f t="shared" si="9"/>
        <v>0</v>
      </c>
      <c r="R47" s="120">
        <v>179</v>
      </c>
      <c r="S47" s="120">
        <v>479.08</v>
      </c>
    </row>
    <row r="48" spans="1:19" s="9" customFormat="1">
      <c r="A48" s="3" t="s">
        <v>18</v>
      </c>
      <c r="B48" s="120">
        <v>1309</v>
      </c>
      <c r="C48" s="120">
        <f t="shared" si="2"/>
        <v>93.366619115549213</v>
      </c>
      <c r="D48" s="120">
        <v>2664.76</v>
      </c>
      <c r="E48" s="120">
        <f t="shared" si="3"/>
        <v>45.583244382406875</v>
      </c>
      <c r="F48" s="120">
        <v>83</v>
      </c>
      <c r="G48" s="120">
        <f t="shared" si="4"/>
        <v>5.9201141226818832</v>
      </c>
      <c r="H48" s="120">
        <v>1406.89</v>
      </c>
      <c r="I48" s="120">
        <f t="shared" si="5"/>
        <v>24.066186331663793</v>
      </c>
      <c r="J48" s="120">
        <v>7</v>
      </c>
      <c r="K48" s="120">
        <f t="shared" si="6"/>
        <v>0.49928673323823108</v>
      </c>
      <c r="L48" s="120">
        <v>784.55</v>
      </c>
      <c r="M48" s="120">
        <f t="shared" si="7"/>
        <v>13.420471029367491</v>
      </c>
      <c r="N48" s="120">
        <v>3</v>
      </c>
      <c r="O48" s="120">
        <f t="shared" si="8"/>
        <v>0.21398002853067047</v>
      </c>
      <c r="P48" s="120">
        <v>989.72</v>
      </c>
      <c r="Q48" s="120">
        <f t="shared" si="9"/>
        <v>16.930098256561841</v>
      </c>
      <c r="R48" s="120">
        <v>1402</v>
      </c>
      <c r="S48" s="120">
        <v>5845.92</v>
      </c>
    </row>
    <row r="49" spans="1:19" s="9" customFormat="1">
      <c r="A49" s="3" t="s">
        <v>19</v>
      </c>
      <c r="B49" s="120">
        <v>224</v>
      </c>
      <c r="C49" s="120">
        <f t="shared" si="2"/>
        <v>96.969696969696969</v>
      </c>
      <c r="D49" s="120">
        <v>421.97</v>
      </c>
      <c r="E49" s="120">
        <f t="shared" si="3"/>
        <v>59.349639235432285</v>
      </c>
      <c r="F49" s="120">
        <v>5</v>
      </c>
      <c r="G49" s="120">
        <f t="shared" si="4"/>
        <v>2.1645021645021645</v>
      </c>
      <c r="H49" s="120">
        <v>98.78</v>
      </c>
      <c r="I49" s="120">
        <f t="shared" si="5"/>
        <v>13.893303703286966</v>
      </c>
      <c r="J49" s="120">
        <v>2</v>
      </c>
      <c r="K49" s="120">
        <f t="shared" si="6"/>
        <v>0.86580086580086579</v>
      </c>
      <c r="L49" s="120">
        <v>190.24</v>
      </c>
      <c r="M49" s="120">
        <f t="shared" si="7"/>
        <v>26.757057061280751</v>
      </c>
      <c r="N49" s="120">
        <v>0</v>
      </c>
      <c r="O49" s="120">
        <f t="shared" si="8"/>
        <v>0</v>
      </c>
      <c r="P49" s="120">
        <v>0</v>
      </c>
      <c r="Q49" s="120">
        <f t="shared" si="9"/>
        <v>0</v>
      </c>
      <c r="R49" s="120">
        <v>231</v>
      </c>
      <c r="S49" s="120">
        <v>710.99</v>
      </c>
    </row>
    <row r="50" spans="1:19" s="9" customFormat="1">
      <c r="A50" s="3" t="s">
        <v>20</v>
      </c>
      <c r="B50" s="120">
        <v>110</v>
      </c>
      <c r="C50" s="120">
        <f t="shared" si="2"/>
        <v>96.491228070175438</v>
      </c>
      <c r="D50" s="120">
        <v>170.09</v>
      </c>
      <c r="E50" s="120">
        <f t="shared" si="3"/>
        <v>51.378945778583294</v>
      </c>
      <c r="F50" s="120">
        <v>3</v>
      </c>
      <c r="G50" s="120">
        <f t="shared" si="4"/>
        <v>2.6315789473684212</v>
      </c>
      <c r="H50" s="120">
        <v>36.9</v>
      </c>
      <c r="I50" s="120">
        <f t="shared" si="5"/>
        <v>11.146352514725871</v>
      </c>
      <c r="J50" s="120">
        <v>1</v>
      </c>
      <c r="K50" s="120">
        <f t="shared" si="6"/>
        <v>0.8771929824561403</v>
      </c>
      <c r="L50" s="120">
        <v>124.06</v>
      </c>
      <c r="M50" s="120">
        <f t="shared" si="7"/>
        <v>37.47470170669083</v>
      </c>
      <c r="N50" s="120">
        <v>0</v>
      </c>
      <c r="O50" s="120">
        <f t="shared" si="8"/>
        <v>0</v>
      </c>
      <c r="P50" s="120">
        <v>0</v>
      </c>
      <c r="Q50" s="120">
        <f t="shared" si="9"/>
        <v>0</v>
      </c>
      <c r="R50" s="120">
        <v>114</v>
      </c>
      <c r="S50" s="120">
        <v>331.05</v>
      </c>
    </row>
    <row r="51" spans="1:19" s="9" customFormat="1">
      <c r="A51" s="3" t="s">
        <v>21</v>
      </c>
      <c r="B51" s="120">
        <v>224</v>
      </c>
      <c r="C51" s="120">
        <f t="shared" si="2"/>
        <v>96.551724137931032</v>
      </c>
      <c r="D51" s="120">
        <v>372.22</v>
      </c>
      <c r="E51" s="120">
        <f t="shared" si="3"/>
        <v>58.595176626157041</v>
      </c>
      <c r="F51" s="120">
        <v>5</v>
      </c>
      <c r="G51" s="120">
        <f t="shared" si="4"/>
        <v>2.1551724137931036</v>
      </c>
      <c r="H51" s="120">
        <v>78.84</v>
      </c>
      <c r="I51" s="120">
        <f t="shared" si="5"/>
        <v>12.41105723820918</v>
      </c>
      <c r="J51" s="120">
        <v>3</v>
      </c>
      <c r="K51" s="120">
        <f t="shared" si="6"/>
        <v>1.2931034482758621</v>
      </c>
      <c r="L51" s="120">
        <v>184.18</v>
      </c>
      <c r="M51" s="120">
        <f t="shared" si="7"/>
        <v>28.993766135633777</v>
      </c>
      <c r="N51" s="120">
        <v>0</v>
      </c>
      <c r="O51" s="120">
        <f t="shared" si="8"/>
        <v>0</v>
      </c>
      <c r="P51" s="120">
        <v>0</v>
      </c>
      <c r="Q51" s="120">
        <f t="shared" si="9"/>
        <v>0</v>
      </c>
      <c r="R51" s="120">
        <v>232</v>
      </c>
      <c r="S51" s="120">
        <v>635.24</v>
      </c>
    </row>
    <row r="52" spans="1:19" s="9" customFormat="1">
      <c r="A52" s="3" t="s">
        <v>22</v>
      </c>
      <c r="B52" s="120">
        <v>65</v>
      </c>
      <c r="C52" s="120">
        <f t="shared" si="2"/>
        <v>98.484848484848484</v>
      </c>
      <c r="D52" s="120">
        <v>127.41</v>
      </c>
      <c r="E52" s="120">
        <f t="shared" si="3"/>
        <v>91.313695979359281</v>
      </c>
      <c r="F52" s="120">
        <v>1</v>
      </c>
      <c r="G52" s="120">
        <f t="shared" si="4"/>
        <v>1.5151515151515151</v>
      </c>
      <c r="H52" s="120">
        <v>12.12</v>
      </c>
      <c r="I52" s="120">
        <f t="shared" si="5"/>
        <v>8.6863040206407227</v>
      </c>
      <c r="J52" s="120">
        <v>0</v>
      </c>
      <c r="K52" s="120">
        <f t="shared" si="6"/>
        <v>0</v>
      </c>
      <c r="L52" s="120">
        <v>0</v>
      </c>
      <c r="M52" s="120">
        <f t="shared" si="7"/>
        <v>0</v>
      </c>
      <c r="N52" s="120">
        <v>0</v>
      </c>
      <c r="O52" s="120">
        <f t="shared" si="8"/>
        <v>0</v>
      </c>
      <c r="P52" s="120">
        <v>0</v>
      </c>
      <c r="Q52" s="120">
        <f t="shared" si="9"/>
        <v>0</v>
      </c>
      <c r="R52" s="120">
        <v>66</v>
      </c>
      <c r="S52" s="120">
        <v>139.53</v>
      </c>
    </row>
    <row r="53" spans="1:19" s="9" customFormat="1">
      <c r="A53" s="3" t="s">
        <v>23</v>
      </c>
      <c r="B53" s="120">
        <v>573</v>
      </c>
      <c r="C53" s="120">
        <f t="shared" si="2"/>
        <v>95.819397993311043</v>
      </c>
      <c r="D53" s="120">
        <v>1047.97</v>
      </c>
      <c r="E53" s="120">
        <f t="shared" si="3"/>
        <v>58.102091846069399</v>
      </c>
      <c r="F53" s="120">
        <v>21</v>
      </c>
      <c r="G53" s="120">
        <f t="shared" si="4"/>
        <v>3.511705685618729</v>
      </c>
      <c r="H53" s="120">
        <v>355.36</v>
      </c>
      <c r="I53" s="120">
        <f t="shared" si="5"/>
        <v>19.702051927459014</v>
      </c>
      <c r="J53" s="120">
        <v>4</v>
      </c>
      <c r="K53" s="120">
        <f t="shared" si="6"/>
        <v>0.66889632107023411</v>
      </c>
      <c r="L53" s="120">
        <v>400.34</v>
      </c>
      <c r="M53" s="120">
        <f t="shared" si="7"/>
        <v>22.195856226471584</v>
      </c>
      <c r="N53" s="120">
        <v>0</v>
      </c>
      <c r="O53" s="120">
        <f t="shared" si="8"/>
        <v>0</v>
      </c>
      <c r="P53" s="120">
        <v>0</v>
      </c>
      <c r="Q53" s="120">
        <f t="shared" si="9"/>
        <v>0</v>
      </c>
      <c r="R53" s="120">
        <v>598</v>
      </c>
      <c r="S53" s="120">
        <v>1803.67</v>
      </c>
    </row>
    <row r="54" spans="1:19" s="9" customFormat="1">
      <c r="A54" s="3" t="s">
        <v>24</v>
      </c>
      <c r="B54" s="120">
        <v>293</v>
      </c>
      <c r="C54" s="120">
        <f t="shared" si="2"/>
        <v>96.699669966996694</v>
      </c>
      <c r="D54" s="120">
        <v>615.01</v>
      </c>
      <c r="E54" s="120">
        <f t="shared" si="3"/>
        <v>79.764730295838035</v>
      </c>
      <c r="F54" s="120">
        <v>10</v>
      </c>
      <c r="G54" s="120">
        <f t="shared" si="4"/>
        <v>3.3003300330033003</v>
      </c>
      <c r="H54" s="120">
        <v>156.02000000000001</v>
      </c>
      <c r="I54" s="120">
        <f t="shared" si="5"/>
        <v>20.235269704161968</v>
      </c>
      <c r="J54" s="120">
        <v>0</v>
      </c>
      <c r="K54" s="120">
        <f t="shared" si="6"/>
        <v>0</v>
      </c>
      <c r="L54" s="120">
        <v>0</v>
      </c>
      <c r="M54" s="120">
        <f t="shared" si="7"/>
        <v>0</v>
      </c>
      <c r="N54" s="120">
        <v>0</v>
      </c>
      <c r="O54" s="120">
        <f t="shared" si="8"/>
        <v>0</v>
      </c>
      <c r="P54" s="120">
        <v>0</v>
      </c>
      <c r="Q54" s="120">
        <f t="shared" si="9"/>
        <v>0</v>
      </c>
      <c r="R54" s="120">
        <v>303</v>
      </c>
      <c r="S54" s="120">
        <v>771.03</v>
      </c>
    </row>
    <row r="55" spans="1:19" s="9" customFormat="1">
      <c r="A55" s="3" t="s">
        <v>25</v>
      </c>
      <c r="B55" s="120">
        <v>421</v>
      </c>
      <c r="C55" s="120">
        <f t="shared" si="2"/>
        <v>97.004608294930875</v>
      </c>
      <c r="D55" s="120">
        <v>827.44</v>
      </c>
      <c r="E55" s="120">
        <f t="shared" si="3"/>
        <v>66.385860190467014</v>
      </c>
      <c r="F55" s="120">
        <v>11</v>
      </c>
      <c r="G55" s="120">
        <f t="shared" si="4"/>
        <v>2.5345622119815667</v>
      </c>
      <c r="H55" s="120">
        <v>170.21</v>
      </c>
      <c r="I55" s="120">
        <f t="shared" si="5"/>
        <v>13.656020089697611</v>
      </c>
      <c r="J55" s="120">
        <v>2</v>
      </c>
      <c r="K55" s="120">
        <f t="shared" si="6"/>
        <v>0.46082949308755761</v>
      </c>
      <c r="L55" s="120">
        <v>248.76</v>
      </c>
      <c r="M55" s="120">
        <f t="shared" si="7"/>
        <v>19.958119719835366</v>
      </c>
      <c r="N55" s="120">
        <v>0</v>
      </c>
      <c r="O55" s="120">
        <f t="shared" si="8"/>
        <v>0</v>
      </c>
      <c r="P55" s="120">
        <v>0</v>
      </c>
      <c r="Q55" s="120">
        <f t="shared" si="9"/>
        <v>0</v>
      </c>
      <c r="R55" s="120">
        <v>434</v>
      </c>
      <c r="S55" s="120">
        <v>1246.4100000000001</v>
      </c>
    </row>
    <row r="56" spans="1:19" s="9" customFormat="1">
      <c r="A56" s="114" t="s">
        <v>26</v>
      </c>
      <c r="B56" s="121">
        <v>5306</v>
      </c>
      <c r="C56" s="121">
        <f t="shared" si="2"/>
        <v>95.311657984551829</v>
      </c>
      <c r="D56" s="121">
        <f>SUM(D38:D55)</f>
        <v>10203.370000000001</v>
      </c>
      <c r="E56" s="121">
        <f t="shared" si="3"/>
        <v>56.41540981104869</v>
      </c>
      <c r="F56" s="121">
        <v>226</v>
      </c>
      <c r="G56" s="121">
        <f t="shared" si="4"/>
        <v>4.0596371474761987</v>
      </c>
      <c r="H56" s="121">
        <f>SUM(H38:H55)</f>
        <v>3828.7700000000004</v>
      </c>
      <c r="I56" s="121">
        <f t="shared" si="5"/>
        <v>21.169635975393316</v>
      </c>
      <c r="J56" s="121">
        <f>SUM(J38:J55)</f>
        <v>32</v>
      </c>
      <c r="K56" s="121">
        <f t="shared" si="6"/>
        <v>0.5748158792886654</v>
      </c>
      <c r="L56" s="121">
        <f>SUM(L38:L55)</f>
        <v>3064.2799999999997</v>
      </c>
      <c r="M56" s="121">
        <f t="shared" si="7"/>
        <v>16.942697557356077</v>
      </c>
      <c r="N56" s="121">
        <v>3</v>
      </c>
      <c r="O56" s="121">
        <f t="shared" si="8"/>
        <v>5.3888988683312378E-2</v>
      </c>
      <c r="P56" s="121">
        <v>989.72</v>
      </c>
      <c r="Q56" s="121">
        <f t="shared" si="9"/>
        <v>5.4722566562019317</v>
      </c>
      <c r="R56" s="121">
        <v>5567</v>
      </c>
      <c r="S56" s="121">
        <v>18086.14</v>
      </c>
    </row>
    <row r="57" spans="1:19">
      <c r="A57" s="15" t="s">
        <v>27</v>
      </c>
      <c r="B57" s="51">
        <v>56981</v>
      </c>
      <c r="C57" s="51">
        <f t="shared" si="2"/>
        <v>92.584287919408567</v>
      </c>
      <c r="D57" s="51">
        <v>108619.94</v>
      </c>
      <c r="E57" s="51">
        <f t="shared" si="3"/>
        <v>39.309522890987928</v>
      </c>
      <c r="F57" s="51">
        <v>3920</v>
      </c>
      <c r="G57" s="51">
        <f t="shared" si="4"/>
        <v>6.3693232594036884</v>
      </c>
      <c r="H57" s="51">
        <v>72555.34</v>
      </c>
      <c r="I57" s="51">
        <f t="shared" si="5"/>
        <v>26.257755238986618</v>
      </c>
      <c r="J57" s="51">
        <v>564</v>
      </c>
      <c r="K57" s="51">
        <f t="shared" si="6"/>
        <v>0.91640263222032659</v>
      </c>
      <c r="L57" s="51">
        <v>54642.66</v>
      </c>
      <c r="M57" s="51">
        <f t="shared" si="7"/>
        <v>19.775161854208999</v>
      </c>
      <c r="N57" s="51">
        <v>80</v>
      </c>
      <c r="O57" s="51">
        <f t="shared" si="8"/>
        <v>0.1299861889674222</v>
      </c>
      <c r="P57" s="51">
        <v>40501.72</v>
      </c>
      <c r="Q57" s="51">
        <f t="shared" si="9"/>
        <v>14.657560015816465</v>
      </c>
      <c r="R57" s="51">
        <v>61545</v>
      </c>
      <c r="S57" s="51">
        <v>276319.65999999997</v>
      </c>
    </row>
    <row r="58" spans="1:19">
      <c r="A58" s="15" t="s">
        <v>28</v>
      </c>
      <c r="B58" s="51">
        <v>360088</v>
      </c>
      <c r="C58" s="51">
        <f t="shared" si="2"/>
        <v>93.104696501153185</v>
      </c>
      <c r="D58" s="51">
        <v>686289.36</v>
      </c>
      <c r="E58" s="51">
        <f t="shared" si="3"/>
        <v>41.644697984333206</v>
      </c>
      <c r="F58" s="51">
        <v>22916</v>
      </c>
      <c r="G58" s="51">
        <f t="shared" si="4"/>
        <v>5.9251828025938833</v>
      </c>
      <c r="H58" s="51">
        <v>423472.55</v>
      </c>
      <c r="I58" s="51">
        <f t="shared" si="5"/>
        <v>25.696721350022742</v>
      </c>
      <c r="J58" s="51">
        <v>3359</v>
      </c>
      <c r="K58" s="51">
        <f t="shared" si="6"/>
        <v>0.86850624166140922</v>
      </c>
      <c r="L58" s="51">
        <v>328146.49</v>
      </c>
      <c r="M58" s="51">
        <f t="shared" si="7"/>
        <v>19.912244407619866</v>
      </c>
      <c r="N58" s="51">
        <v>393</v>
      </c>
      <c r="O58" s="51">
        <f t="shared" si="8"/>
        <v>0.1016144545915254</v>
      </c>
      <c r="P58" s="51">
        <v>210054.95</v>
      </c>
      <c r="Q58" s="51">
        <f t="shared" si="9"/>
        <v>12.746336258024185</v>
      </c>
      <c r="R58" s="51">
        <v>386756</v>
      </c>
      <c r="S58" s="51">
        <v>1647963.35</v>
      </c>
    </row>
    <row r="59" spans="1:19">
      <c r="A59" s="15" t="s">
        <v>7</v>
      </c>
      <c r="B59" s="51">
        <v>4450424</v>
      </c>
      <c r="C59" s="51">
        <f t="shared" si="2"/>
        <v>94.319737608414982</v>
      </c>
      <c r="D59" s="51">
        <v>8198880.1299999999</v>
      </c>
      <c r="E59" s="51">
        <f t="shared" si="3"/>
        <v>47.017108399020714</v>
      </c>
      <c r="F59" s="51">
        <v>232982</v>
      </c>
      <c r="G59" s="51">
        <f t="shared" si="4"/>
        <v>4.937687084979709</v>
      </c>
      <c r="H59" s="51">
        <v>4246524.57</v>
      </c>
      <c r="I59" s="51">
        <f t="shared" si="5"/>
        <v>24.352021600637162</v>
      </c>
      <c r="J59" s="51">
        <v>31447</v>
      </c>
      <c r="K59" s="51">
        <f t="shared" si="6"/>
        <v>0.66646970908206182</v>
      </c>
      <c r="L59" s="51">
        <v>3034417.3</v>
      </c>
      <c r="M59" s="51">
        <f t="shared" si="7"/>
        <v>17.401099279391925</v>
      </c>
      <c r="N59" s="51">
        <v>3591</v>
      </c>
      <c r="O59" s="51">
        <f t="shared" si="8"/>
        <v>7.6105597523251314E-2</v>
      </c>
      <c r="P59" s="51">
        <v>1958256.2</v>
      </c>
      <c r="Q59" s="51">
        <f t="shared" si="9"/>
        <v>11.229770720950203</v>
      </c>
      <c r="R59" s="51">
        <v>4718444</v>
      </c>
      <c r="S59" s="51">
        <v>17438078.199999999</v>
      </c>
    </row>
    <row r="63" spans="1:19" s="173" customFormat="1" ht="15.75">
      <c r="A63" s="409" t="s">
        <v>604</v>
      </c>
      <c r="B63" s="409"/>
      <c r="C63" s="409"/>
      <c r="D63" s="409"/>
      <c r="E63" s="409"/>
      <c r="F63" s="409"/>
      <c r="G63" s="409"/>
      <c r="H63" s="409"/>
      <c r="I63" s="409"/>
      <c r="J63" s="409"/>
      <c r="K63" s="409"/>
      <c r="L63" s="409"/>
      <c r="M63" s="409"/>
      <c r="N63" s="409"/>
      <c r="O63" s="409"/>
      <c r="P63" s="409"/>
      <c r="Q63" s="409"/>
      <c r="R63" s="409"/>
      <c r="S63" s="409"/>
    </row>
    <row r="65" spans="1:19">
      <c r="A65" s="412"/>
      <c r="B65" s="412"/>
      <c r="C65" s="413" t="s">
        <v>467</v>
      </c>
      <c r="D65" s="413"/>
      <c r="E65" s="413"/>
      <c r="F65" s="413"/>
      <c r="G65" s="413"/>
      <c r="H65" s="413"/>
      <c r="I65" s="413"/>
      <c r="J65" s="413"/>
      <c r="K65" s="413"/>
      <c r="L65" s="413"/>
      <c r="M65" s="413"/>
      <c r="N65" s="413"/>
      <c r="O65" s="413"/>
      <c r="P65" s="413"/>
      <c r="Q65" s="413"/>
      <c r="R65" s="413"/>
      <c r="S65" s="413"/>
    </row>
    <row r="66" spans="1:19">
      <c r="A66" s="412"/>
      <c r="B66" s="412"/>
      <c r="C66" s="413" t="s">
        <v>113</v>
      </c>
      <c r="D66" s="413"/>
      <c r="E66" s="413"/>
      <c r="F66" s="413"/>
      <c r="G66" s="413"/>
      <c r="H66" s="413"/>
      <c r="I66" s="413"/>
      <c r="J66" s="413"/>
      <c r="K66" s="413"/>
      <c r="L66" s="413"/>
      <c r="M66" s="413"/>
      <c r="N66" s="413"/>
      <c r="O66" s="413"/>
      <c r="P66" s="413"/>
      <c r="Q66" s="413"/>
      <c r="R66" s="413"/>
      <c r="S66" s="413"/>
    </row>
    <row r="67" spans="1:19" ht="78.75">
      <c r="A67" s="174" t="s">
        <v>46</v>
      </c>
      <c r="B67" s="174" t="s">
        <v>49</v>
      </c>
      <c r="C67" s="174" t="s">
        <v>114</v>
      </c>
      <c r="D67" s="174" t="s">
        <v>115</v>
      </c>
      <c r="E67" s="174" t="s">
        <v>116</v>
      </c>
      <c r="F67" s="174" t="s">
        <v>117</v>
      </c>
      <c r="G67" s="174" t="s">
        <v>118</v>
      </c>
      <c r="H67" s="174" t="s">
        <v>119</v>
      </c>
      <c r="I67" s="174" t="s">
        <v>120</v>
      </c>
      <c r="J67" s="174" t="s">
        <v>121</v>
      </c>
      <c r="K67" s="174" t="s">
        <v>122</v>
      </c>
      <c r="L67" s="174" t="s">
        <v>123</v>
      </c>
      <c r="M67" s="174" t="s">
        <v>124</v>
      </c>
      <c r="N67" s="174" t="s">
        <v>125</v>
      </c>
      <c r="O67" s="174" t="s">
        <v>126</v>
      </c>
      <c r="P67" s="174" t="s">
        <v>127</v>
      </c>
      <c r="Q67" s="174" t="s">
        <v>128</v>
      </c>
      <c r="R67" s="174" t="s">
        <v>129</v>
      </c>
      <c r="S67" s="174" t="s">
        <v>130</v>
      </c>
    </row>
    <row r="68" spans="1:19">
      <c r="A68" s="64" t="s">
        <v>8</v>
      </c>
      <c r="B68" s="46">
        <v>299</v>
      </c>
      <c r="C68" s="46">
        <v>0</v>
      </c>
      <c r="D68" s="46">
        <v>28</v>
      </c>
      <c r="E68" s="46">
        <v>5</v>
      </c>
      <c r="F68" s="46">
        <v>0</v>
      </c>
      <c r="G68" s="46">
        <v>65</v>
      </c>
      <c r="H68" s="46">
        <v>59</v>
      </c>
      <c r="I68" s="46">
        <v>10</v>
      </c>
      <c r="J68" s="46">
        <v>45</v>
      </c>
      <c r="K68" s="46">
        <v>2</v>
      </c>
      <c r="L68" s="46">
        <v>6</v>
      </c>
      <c r="M68" s="46">
        <v>14</v>
      </c>
      <c r="N68" s="46">
        <v>30</v>
      </c>
      <c r="O68" s="46">
        <v>9</v>
      </c>
      <c r="P68" s="46">
        <v>1</v>
      </c>
      <c r="Q68" s="46">
        <v>5</v>
      </c>
      <c r="R68" s="46">
        <v>0</v>
      </c>
      <c r="S68" s="46">
        <v>20</v>
      </c>
    </row>
    <row r="69" spans="1:19">
      <c r="A69" s="65" t="s">
        <v>9</v>
      </c>
      <c r="B69" s="47">
        <v>128</v>
      </c>
      <c r="C69" s="46">
        <v>0</v>
      </c>
      <c r="D69" s="47">
        <v>10</v>
      </c>
      <c r="E69" s="47">
        <v>2</v>
      </c>
      <c r="F69" s="47">
        <v>0</v>
      </c>
      <c r="G69" s="47">
        <v>35</v>
      </c>
      <c r="H69" s="47">
        <v>28</v>
      </c>
      <c r="I69" s="47">
        <v>6</v>
      </c>
      <c r="J69" s="47">
        <v>21</v>
      </c>
      <c r="K69" s="47">
        <v>0</v>
      </c>
      <c r="L69" s="47">
        <v>2</v>
      </c>
      <c r="M69" s="47">
        <v>6</v>
      </c>
      <c r="N69" s="47">
        <v>5</v>
      </c>
      <c r="O69" s="47">
        <v>6</v>
      </c>
      <c r="P69" s="47">
        <v>1</v>
      </c>
      <c r="Q69" s="47">
        <v>1</v>
      </c>
      <c r="R69" s="47">
        <v>0</v>
      </c>
      <c r="S69" s="47">
        <v>5</v>
      </c>
    </row>
    <row r="70" spans="1:19">
      <c r="A70" s="65" t="s">
        <v>10</v>
      </c>
      <c r="B70" s="47">
        <v>160</v>
      </c>
      <c r="C70" s="46">
        <v>0</v>
      </c>
      <c r="D70" s="47">
        <v>18</v>
      </c>
      <c r="E70" s="47">
        <v>0</v>
      </c>
      <c r="F70" s="47">
        <v>1</v>
      </c>
      <c r="G70" s="47">
        <v>33</v>
      </c>
      <c r="H70" s="47">
        <v>39</v>
      </c>
      <c r="I70" s="47">
        <v>14</v>
      </c>
      <c r="J70" s="47">
        <v>19</v>
      </c>
      <c r="K70" s="47">
        <v>1</v>
      </c>
      <c r="L70" s="47">
        <v>5</v>
      </c>
      <c r="M70" s="47">
        <v>4</v>
      </c>
      <c r="N70" s="47">
        <v>11</v>
      </c>
      <c r="O70" s="47">
        <v>2</v>
      </c>
      <c r="P70" s="47">
        <v>2</v>
      </c>
      <c r="Q70" s="47">
        <v>2</v>
      </c>
      <c r="R70" s="47">
        <v>2</v>
      </c>
      <c r="S70" s="47">
        <v>7</v>
      </c>
    </row>
    <row r="71" spans="1:19" s="9" customFormat="1">
      <c r="A71" s="66" t="s">
        <v>11</v>
      </c>
      <c r="B71" s="48">
        <v>282</v>
      </c>
      <c r="C71" s="46">
        <v>0</v>
      </c>
      <c r="D71" s="48">
        <v>38</v>
      </c>
      <c r="E71" s="48">
        <v>1</v>
      </c>
      <c r="F71" s="48">
        <v>1</v>
      </c>
      <c r="G71" s="48">
        <v>47</v>
      </c>
      <c r="H71" s="48">
        <v>63</v>
      </c>
      <c r="I71" s="48">
        <v>21</v>
      </c>
      <c r="J71" s="48">
        <v>28</v>
      </c>
      <c r="K71" s="48">
        <v>9</v>
      </c>
      <c r="L71" s="48">
        <v>4</v>
      </c>
      <c r="M71" s="48">
        <v>9</v>
      </c>
      <c r="N71" s="48">
        <v>29</v>
      </c>
      <c r="O71" s="48">
        <v>6</v>
      </c>
      <c r="P71" s="48">
        <v>1</v>
      </c>
      <c r="Q71" s="48">
        <v>12</v>
      </c>
      <c r="R71" s="48">
        <v>2</v>
      </c>
      <c r="S71" s="48">
        <v>11</v>
      </c>
    </row>
    <row r="72" spans="1:19" s="9" customFormat="1">
      <c r="A72" s="66" t="s">
        <v>12</v>
      </c>
      <c r="B72" s="48">
        <v>222</v>
      </c>
      <c r="C72" s="46">
        <v>0</v>
      </c>
      <c r="D72" s="48">
        <v>17</v>
      </c>
      <c r="E72" s="48">
        <v>2</v>
      </c>
      <c r="F72" s="48">
        <v>2</v>
      </c>
      <c r="G72" s="48">
        <v>55</v>
      </c>
      <c r="H72" s="48">
        <v>60</v>
      </c>
      <c r="I72" s="48">
        <v>14</v>
      </c>
      <c r="J72" s="48">
        <v>23</v>
      </c>
      <c r="K72" s="48">
        <v>1</v>
      </c>
      <c r="L72" s="48">
        <v>4</v>
      </c>
      <c r="M72" s="48">
        <v>7</v>
      </c>
      <c r="N72" s="48">
        <v>15</v>
      </c>
      <c r="O72" s="48">
        <v>2</v>
      </c>
      <c r="P72" s="48">
        <v>0</v>
      </c>
      <c r="Q72" s="48">
        <v>8</v>
      </c>
      <c r="R72" s="48">
        <v>3</v>
      </c>
      <c r="S72" s="48">
        <v>9</v>
      </c>
    </row>
    <row r="73" spans="1:19" s="9" customFormat="1">
      <c r="A73" s="66" t="s">
        <v>13</v>
      </c>
      <c r="B73" s="48">
        <v>387</v>
      </c>
      <c r="C73" s="48">
        <v>3</v>
      </c>
      <c r="D73" s="48">
        <v>77</v>
      </c>
      <c r="E73" s="48">
        <v>2</v>
      </c>
      <c r="F73" s="48">
        <v>0</v>
      </c>
      <c r="G73" s="48">
        <v>55</v>
      </c>
      <c r="H73" s="48">
        <v>88</v>
      </c>
      <c r="I73" s="48">
        <v>30</v>
      </c>
      <c r="J73" s="48">
        <v>24</v>
      </c>
      <c r="K73" s="48">
        <v>8</v>
      </c>
      <c r="L73" s="48">
        <v>6</v>
      </c>
      <c r="M73" s="48">
        <v>19</v>
      </c>
      <c r="N73" s="48">
        <v>28</v>
      </c>
      <c r="O73" s="48">
        <v>9</v>
      </c>
      <c r="P73" s="48">
        <v>4</v>
      </c>
      <c r="Q73" s="48">
        <v>17</v>
      </c>
      <c r="R73" s="48">
        <v>2</v>
      </c>
      <c r="S73" s="48">
        <v>15</v>
      </c>
    </row>
    <row r="74" spans="1:19" s="9" customFormat="1">
      <c r="A74" s="66" t="s">
        <v>14</v>
      </c>
      <c r="B74" s="48">
        <v>76</v>
      </c>
      <c r="C74" s="48">
        <v>0</v>
      </c>
      <c r="D74" s="48">
        <v>7</v>
      </c>
      <c r="E74" s="48">
        <v>1</v>
      </c>
      <c r="F74" s="48">
        <v>0</v>
      </c>
      <c r="G74" s="48">
        <v>17</v>
      </c>
      <c r="H74" s="48">
        <v>16</v>
      </c>
      <c r="I74" s="48">
        <v>2</v>
      </c>
      <c r="J74" s="48">
        <v>15</v>
      </c>
      <c r="K74" s="48">
        <v>1</v>
      </c>
      <c r="L74" s="48">
        <v>2</v>
      </c>
      <c r="M74" s="48">
        <v>4</v>
      </c>
      <c r="N74" s="48">
        <v>3</v>
      </c>
      <c r="O74" s="48">
        <v>1</v>
      </c>
      <c r="P74" s="48">
        <v>1</v>
      </c>
      <c r="Q74" s="48">
        <v>2</v>
      </c>
      <c r="R74" s="48">
        <v>2</v>
      </c>
      <c r="S74" s="48">
        <v>2</v>
      </c>
    </row>
    <row r="75" spans="1:19" s="9" customFormat="1">
      <c r="A75" s="66" t="s">
        <v>15</v>
      </c>
      <c r="B75" s="48">
        <v>173</v>
      </c>
      <c r="C75" s="48">
        <v>0</v>
      </c>
      <c r="D75" s="48">
        <v>21</v>
      </c>
      <c r="E75" s="48">
        <v>3</v>
      </c>
      <c r="F75" s="48">
        <v>0</v>
      </c>
      <c r="G75" s="48">
        <v>32</v>
      </c>
      <c r="H75" s="48">
        <v>48</v>
      </c>
      <c r="I75" s="48">
        <v>13</v>
      </c>
      <c r="J75" s="48">
        <v>11</v>
      </c>
      <c r="K75" s="48">
        <v>2</v>
      </c>
      <c r="L75" s="48">
        <v>3</v>
      </c>
      <c r="M75" s="48">
        <v>2</v>
      </c>
      <c r="N75" s="48">
        <v>13</v>
      </c>
      <c r="O75" s="48">
        <v>5</v>
      </c>
      <c r="P75" s="48">
        <v>1</v>
      </c>
      <c r="Q75" s="48">
        <v>12</v>
      </c>
      <c r="R75" s="48">
        <v>2</v>
      </c>
      <c r="S75" s="48">
        <v>5</v>
      </c>
    </row>
    <row r="76" spans="1:19" s="9" customFormat="1">
      <c r="A76" s="66" t="s">
        <v>16</v>
      </c>
      <c r="B76" s="48">
        <v>281</v>
      </c>
      <c r="C76" s="48">
        <v>1</v>
      </c>
      <c r="D76" s="48">
        <v>41</v>
      </c>
      <c r="E76" s="48">
        <v>4</v>
      </c>
      <c r="F76" s="48">
        <v>0</v>
      </c>
      <c r="G76" s="48">
        <v>55</v>
      </c>
      <c r="H76" s="48">
        <v>71</v>
      </c>
      <c r="I76" s="48">
        <v>12</v>
      </c>
      <c r="J76" s="48">
        <v>21</v>
      </c>
      <c r="K76" s="48">
        <v>2</v>
      </c>
      <c r="L76" s="48">
        <v>10</v>
      </c>
      <c r="M76" s="48">
        <v>6</v>
      </c>
      <c r="N76" s="48">
        <v>20</v>
      </c>
      <c r="O76" s="48">
        <v>11</v>
      </c>
      <c r="P76" s="48">
        <v>0</v>
      </c>
      <c r="Q76" s="48">
        <v>12</v>
      </c>
      <c r="R76" s="48">
        <v>6</v>
      </c>
      <c r="S76" s="48">
        <v>9</v>
      </c>
    </row>
    <row r="77" spans="1:19" s="9" customFormat="1">
      <c r="A77" s="66" t="s">
        <v>17</v>
      </c>
      <c r="B77" s="48">
        <v>179</v>
      </c>
      <c r="C77" s="48">
        <v>1</v>
      </c>
      <c r="D77" s="48">
        <v>25</v>
      </c>
      <c r="E77" s="48">
        <v>0</v>
      </c>
      <c r="F77" s="48">
        <v>0</v>
      </c>
      <c r="G77" s="48">
        <v>34</v>
      </c>
      <c r="H77" s="48">
        <v>49</v>
      </c>
      <c r="I77" s="48">
        <v>13</v>
      </c>
      <c r="J77" s="48">
        <v>15</v>
      </c>
      <c r="K77" s="48">
        <v>1</v>
      </c>
      <c r="L77" s="48">
        <v>2</v>
      </c>
      <c r="M77" s="48">
        <v>6</v>
      </c>
      <c r="N77" s="48">
        <v>15</v>
      </c>
      <c r="O77" s="48">
        <v>2</v>
      </c>
      <c r="P77" s="48">
        <v>1</v>
      </c>
      <c r="Q77" s="48">
        <v>6</v>
      </c>
      <c r="R77" s="48">
        <v>0</v>
      </c>
      <c r="S77" s="48">
        <v>9</v>
      </c>
    </row>
    <row r="78" spans="1:19" s="9" customFormat="1">
      <c r="A78" s="66" t="s">
        <v>18</v>
      </c>
      <c r="B78" s="48">
        <v>1402</v>
      </c>
      <c r="C78" s="48">
        <v>3</v>
      </c>
      <c r="D78" s="48">
        <v>149</v>
      </c>
      <c r="E78" s="48">
        <v>2</v>
      </c>
      <c r="F78" s="48">
        <v>4</v>
      </c>
      <c r="G78" s="48">
        <v>211</v>
      </c>
      <c r="H78" s="48">
        <v>366</v>
      </c>
      <c r="I78" s="48">
        <v>60</v>
      </c>
      <c r="J78" s="48">
        <v>109</v>
      </c>
      <c r="K78" s="48">
        <v>19</v>
      </c>
      <c r="L78" s="48">
        <v>40</v>
      </c>
      <c r="M78" s="48">
        <v>92</v>
      </c>
      <c r="N78" s="48">
        <v>153</v>
      </c>
      <c r="O78" s="48">
        <v>42</v>
      </c>
      <c r="P78" s="48">
        <v>12</v>
      </c>
      <c r="Q78" s="48">
        <v>58</v>
      </c>
      <c r="R78" s="48">
        <v>12</v>
      </c>
      <c r="S78" s="48">
        <v>70</v>
      </c>
    </row>
    <row r="79" spans="1:19" s="9" customFormat="1">
      <c r="A79" s="66" t="s">
        <v>19</v>
      </c>
      <c r="B79" s="48">
        <v>231</v>
      </c>
      <c r="C79" s="48">
        <v>0</v>
      </c>
      <c r="D79" s="48">
        <v>26</v>
      </c>
      <c r="E79" s="48">
        <v>3</v>
      </c>
      <c r="F79" s="48">
        <v>0</v>
      </c>
      <c r="G79" s="48">
        <v>33</v>
      </c>
      <c r="H79" s="48">
        <v>66</v>
      </c>
      <c r="I79" s="48">
        <v>8</v>
      </c>
      <c r="J79" s="48">
        <v>32</v>
      </c>
      <c r="K79" s="48">
        <v>2</v>
      </c>
      <c r="L79" s="48">
        <v>7</v>
      </c>
      <c r="M79" s="48">
        <v>11</v>
      </c>
      <c r="N79" s="48">
        <v>20</v>
      </c>
      <c r="O79" s="48">
        <v>4</v>
      </c>
      <c r="P79" s="48">
        <v>0</v>
      </c>
      <c r="Q79" s="48">
        <v>9</v>
      </c>
      <c r="R79" s="48">
        <v>1</v>
      </c>
      <c r="S79" s="48">
        <v>9</v>
      </c>
    </row>
    <row r="80" spans="1:19" s="9" customFormat="1">
      <c r="A80" s="66" t="s">
        <v>20</v>
      </c>
      <c r="B80" s="48">
        <v>114</v>
      </c>
      <c r="C80" s="48">
        <v>0</v>
      </c>
      <c r="D80" s="48">
        <v>14</v>
      </c>
      <c r="E80" s="48">
        <v>1</v>
      </c>
      <c r="F80" s="48">
        <v>0</v>
      </c>
      <c r="G80" s="48">
        <v>29</v>
      </c>
      <c r="H80" s="48">
        <v>27</v>
      </c>
      <c r="I80" s="48">
        <v>8</v>
      </c>
      <c r="J80" s="48">
        <v>10</v>
      </c>
      <c r="K80" s="48">
        <v>1</v>
      </c>
      <c r="L80" s="48">
        <v>2</v>
      </c>
      <c r="M80" s="48">
        <v>4</v>
      </c>
      <c r="N80" s="48">
        <v>10</v>
      </c>
      <c r="O80" s="48">
        <v>2</v>
      </c>
      <c r="P80" s="48">
        <v>1</v>
      </c>
      <c r="Q80" s="48">
        <v>3</v>
      </c>
      <c r="R80" s="48">
        <v>0</v>
      </c>
      <c r="S80" s="48">
        <v>2</v>
      </c>
    </row>
    <row r="81" spans="1:21" s="9" customFormat="1">
      <c r="A81" s="66" t="s">
        <v>21</v>
      </c>
      <c r="B81" s="48">
        <v>232</v>
      </c>
      <c r="C81" s="48">
        <v>1</v>
      </c>
      <c r="D81" s="48">
        <v>35</v>
      </c>
      <c r="E81" s="48">
        <v>0</v>
      </c>
      <c r="F81" s="48">
        <v>0</v>
      </c>
      <c r="G81" s="48">
        <v>41</v>
      </c>
      <c r="H81" s="48">
        <v>60</v>
      </c>
      <c r="I81" s="48">
        <v>26</v>
      </c>
      <c r="J81" s="48">
        <v>12</v>
      </c>
      <c r="K81" s="48">
        <v>3</v>
      </c>
      <c r="L81" s="48">
        <v>5</v>
      </c>
      <c r="M81" s="48">
        <v>8</v>
      </c>
      <c r="N81" s="48">
        <v>24</v>
      </c>
      <c r="O81" s="48">
        <v>3</v>
      </c>
      <c r="P81" s="48">
        <v>1</v>
      </c>
      <c r="Q81" s="48">
        <v>6</v>
      </c>
      <c r="R81" s="48">
        <v>2</v>
      </c>
      <c r="S81" s="48">
        <v>5</v>
      </c>
    </row>
    <row r="82" spans="1:21" s="9" customFormat="1">
      <c r="A82" s="66" t="s">
        <v>22</v>
      </c>
      <c r="B82" s="48">
        <v>66</v>
      </c>
      <c r="C82" s="48">
        <v>0</v>
      </c>
      <c r="D82" s="48">
        <v>3</v>
      </c>
      <c r="E82" s="48">
        <v>2</v>
      </c>
      <c r="F82" s="48">
        <v>0</v>
      </c>
      <c r="G82" s="48">
        <v>13</v>
      </c>
      <c r="H82" s="48">
        <v>12</v>
      </c>
      <c r="I82" s="48">
        <v>4</v>
      </c>
      <c r="J82" s="48">
        <v>12</v>
      </c>
      <c r="K82" s="48">
        <v>2</v>
      </c>
      <c r="L82" s="48">
        <v>1</v>
      </c>
      <c r="M82" s="48">
        <v>3</v>
      </c>
      <c r="N82" s="48">
        <v>2</v>
      </c>
      <c r="O82" s="48">
        <v>3</v>
      </c>
      <c r="P82" s="48">
        <v>2</v>
      </c>
      <c r="Q82" s="48">
        <v>2</v>
      </c>
      <c r="R82" s="48">
        <v>2</v>
      </c>
      <c r="S82" s="48">
        <v>3</v>
      </c>
    </row>
    <row r="83" spans="1:21" s="9" customFormat="1">
      <c r="A83" s="66" t="s">
        <v>23</v>
      </c>
      <c r="B83" s="48">
        <v>598</v>
      </c>
      <c r="C83" s="48">
        <v>1</v>
      </c>
      <c r="D83" s="48">
        <v>74</v>
      </c>
      <c r="E83" s="48">
        <v>3</v>
      </c>
      <c r="F83" s="48">
        <v>3</v>
      </c>
      <c r="G83" s="48">
        <v>103</v>
      </c>
      <c r="H83" s="48">
        <v>138</v>
      </c>
      <c r="I83" s="48">
        <v>33</v>
      </c>
      <c r="J83" s="48">
        <v>47</v>
      </c>
      <c r="K83" s="48">
        <v>15</v>
      </c>
      <c r="L83" s="48">
        <v>12</v>
      </c>
      <c r="M83" s="48">
        <v>36</v>
      </c>
      <c r="N83" s="48">
        <v>76</v>
      </c>
      <c r="O83" s="48">
        <v>13</v>
      </c>
      <c r="P83" s="48">
        <v>7</v>
      </c>
      <c r="Q83" s="48">
        <v>15</v>
      </c>
      <c r="R83" s="48">
        <v>7</v>
      </c>
      <c r="S83" s="48">
        <v>15</v>
      </c>
    </row>
    <row r="84" spans="1:21" s="9" customFormat="1">
      <c r="A84" s="66" t="s">
        <v>24</v>
      </c>
      <c r="B84" s="48">
        <v>303</v>
      </c>
      <c r="C84" s="48">
        <v>1</v>
      </c>
      <c r="D84" s="48">
        <v>21</v>
      </c>
      <c r="E84" s="48">
        <v>8</v>
      </c>
      <c r="F84" s="48">
        <v>1</v>
      </c>
      <c r="G84" s="48">
        <v>56</v>
      </c>
      <c r="H84" s="48">
        <v>67</v>
      </c>
      <c r="I84" s="48">
        <v>16</v>
      </c>
      <c r="J84" s="48">
        <v>49</v>
      </c>
      <c r="K84" s="48">
        <v>2</v>
      </c>
      <c r="L84" s="48">
        <v>6</v>
      </c>
      <c r="M84" s="48">
        <v>17</v>
      </c>
      <c r="N84" s="48">
        <v>18</v>
      </c>
      <c r="O84" s="48">
        <v>14</v>
      </c>
      <c r="P84" s="48">
        <v>4</v>
      </c>
      <c r="Q84" s="48">
        <v>5</v>
      </c>
      <c r="R84" s="48">
        <v>5</v>
      </c>
      <c r="S84" s="48">
        <v>13</v>
      </c>
    </row>
    <row r="85" spans="1:21" s="9" customFormat="1">
      <c r="A85" s="66" t="s">
        <v>25</v>
      </c>
      <c r="B85" s="48">
        <v>434</v>
      </c>
      <c r="C85" s="48">
        <v>0</v>
      </c>
      <c r="D85" s="48">
        <v>46</v>
      </c>
      <c r="E85" s="48">
        <v>3</v>
      </c>
      <c r="F85" s="48">
        <v>3</v>
      </c>
      <c r="G85" s="48">
        <v>104</v>
      </c>
      <c r="H85" s="48">
        <v>90</v>
      </c>
      <c r="I85" s="48">
        <v>24</v>
      </c>
      <c r="J85" s="48">
        <v>46</v>
      </c>
      <c r="K85" s="48">
        <v>4</v>
      </c>
      <c r="L85" s="48">
        <v>9</v>
      </c>
      <c r="M85" s="48">
        <v>17</v>
      </c>
      <c r="N85" s="48">
        <v>37</v>
      </c>
      <c r="O85" s="48">
        <v>13</v>
      </c>
      <c r="P85" s="48">
        <v>1</v>
      </c>
      <c r="Q85" s="48">
        <v>16</v>
      </c>
      <c r="R85" s="48">
        <v>3</v>
      </c>
      <c r="S85" s="48">
        <v>18</v>
      </c>
    </row>
    <row r="86" spans="1:21" s="9" customFormat="1">
      <c r="A86" s="122" t="s">
        <v>26</v>
      </c>
      <c r="B86" s="115">
        <f t="shared" ref="B86:S86" si="10">SUM(B68:B85)</f>
        <v>5567</v>
      </c>
      <c r="C86" s="115">
        <f t="shared" si="10"/>
        <v>11</v>
      </c>
      <c r="D86" s="115">
        <f t="shared" si="10"/>
        <v>650</v>
      </c>
      <c r="E86" s="115">
        <f t="shared" si="10"/>
        <v>42</v>
      </c>
      <c r="F86" s="115">
        <f t="shared" si="10"/>
        <v>15</v>
      </c>
      <c r="G86" s="115">
        <f t="shared" si="10"/>
        <v>1018</v>
      </c>
      <c r="H86" s="115">
        <f t="shared" si="10"/>
        <v>1347</v>
      </c>
      <c r="I86" s="115">
        <f t="shared" si="10"/>
        <v>314</v>
      </c>
      <c r="J86" s="115">
        <f t="shared" si="10"/>
        <v>539</v>
      </c>
      <c r="K86" s="115">
        <f t="shared" si="10"/>
        <v>75</v>
      </c>
      <c r="L86" s="115">
        <f t="shared" si="10"/>
        <v>126</v>
      </c>
      <c r="M86" s="115">
        <f t="shared" si="10"/>
        <v>265</v>
      </c>
      <c r="N86" s="115">
        <f t="shared" si="10"/>
        <v>509</v>
      </c>
      <c r="O86" s="115">
        <f t="shared" si="10"/>
        <v>147</v>
      </c>
      <c r="P86" s="115">
        <f t="shared" si="10"/>
        <v>40</v>
      </c>
      <c r="Q86" s="115">
        <f t="shared" si="10"/>
        <v>191</v>
      </c>
      <c r="R86" s="115">
        <f t="shared" si="10"/>
        <v>51</v>
      </c>
      <c r="S86" s="115">
        <f t="shared" si="10"/>
        <v>227</v>
      </c>
    </row>
    <row r="87" spans="1:21">
      <c r="A87" s="67" t="s">
        <v>27</v>
      </c>
      <c r="B87" s="49">
        <v>61545</v>
      </c>
      <c r="C87" s="49">
        <v>37</v>
      </c>
      <c r="D87" s="49">
        <v>7828</v>
      </c>
      <c r="E87" s="49">
        <v>148</v>
      </c>
      <c r="F87" s="49">
        <v>141</v>
      </c>
      <c r="G87" s="49">
        <v>7102</v>
      </c>
      <c r="H87" s="49">
        <v>13740</v>
      </c>
      <c r="I87" s="49">
        <v>2219</v>
      </c>
      <c r="J87" s="49">
        <v>3557</v>
      </c>
      <c r="K87" s="49">
        <v>1628</v>
      </c>
      <c r="L87" s="49">
        <v>1618</v>
      </c>
      <c r="M87" s="49">
        <v>4675</v>
      </c>
      <c r="N87" s="49">
        <v>9447</v>
      </c>
      <c r="O87" s="49">
        <v>2016</v>
      </c>
      <c r="P87" s="49">
        <v>476</v>
      </c>
      <c r="Q87" s="49">
        <v>3439</v>
      </c>
      <c r="R87" s="49">
        <v>766</v>
      </c>
      <c r="S87" s="49">
        <v>2708</v>
      </c>
    </row>
    <row r="88" spans="1:21">
      <c r="A88" s="67" t="s">
        <v>28</v>
      </c>
      <c r="B88" s="49">
        <v>386756</v>
      </c>
      <c r="C88" s="49">
        <v>157</v>
      </c>
      <c r="D88" s="49">
        <v>37975</v>
      </c>
      <c r="E88" s="49">
        <v>1185</v>
      </c>
      <c r="F88" s="49">
        <v>950</v>
      </c>
      <c r="G88" s="49">
        <v>43740</v>
      </c>
      <c r="H88" s="49">
        <v>86450</v>
      </c>
      <c r="I88" s="49">
        <v>14313</v>
      </c>
      <c r="J88" s="49">
        <v>29153</v>
      </c>
      <c r="K88" s="49">
        <v>9760</v>
      </c>
      <c r="L88" s="49">
        <v>10632</v>
      </c>
      <c r="M88" s="49">
        <v>26591</v>
      </c>
      <c r="N88" s="49">
        <v>61738</v>
      </c>
      <c r="O88" s="49">
        <v>13168</v>
      </c>
      <c r="P88" s="49">
        <v>3148</v>
      </c>
      <c r="Q88" s="49">
        <v>24369</v>
      </c>
      <c r="R88" s="49">
        <v>6554</v>
      </c>
      <c r="S88" s="49">
        <v>16873</v>
      </c>
    </row>
    <row r="89" spans="1:21">
      <c r="A89" s="67" t="s">
        <v>7</v>
      </c>
      <c r="B89" s="49">
        <v>4718444</v>
      </c>
      <c r="C89" s="49">
        <v>2664</v>
      </c>
      <c r="D89" s="49">
        <v>415849</v>
      </c>
      <c r="E89" s="49">
        <v>16009</v>
      </c>
      <c r="F89" s="49">
        <v>14240</v>
      </c>
      <c r="G89" s="49">
        <v>500940</v>
      </c>
      <c r="H89" s="49">
        <v>1183912</v>
      </c>
      <c r="I89" s="49">
        <v>148200</v>
      </c>
      <c r="J89" s="49">
        <v>369369</v>
      </c>
      <c r="K89" s="49">
        <v>118149</v>
      </c>
      <c r="L89" s="49">
        <v>128252</v>
      </c>
      <c r="M89" s="49">
        <v>238730</v>
      </c>
      <c r="N89" s="49">
        <v>761022</v>
      </c>
      <c r="O89" s="49">
        <v>178121</v>
      </c>
      <c r="P89" s="49">
        <v>38121</v>
      </c>
      <c r="Q89" s="49">
        <v>312699</v>
      </c>
      <c r="R89" s="49">
        <v>78304</v>
      </c>
      <c r="S89" s="49">
        <v>213863</v>
      </c>
      <c r="U89" s="272"/>
    </row>
    <row r="91" spans="1:21" ht="15.75">
      <c r="A91" s="409" t="s">
        <v>605</v>
      </c>
      <c r="B91" s="409"/>
      <c r="C91" s="409"/>
      <c r="D91" s="409"/>
      <c r="E91" s="409"/>
      <c r="F91" s="409"/>
      <c r="G91" s="409"/>
      <c r="H91" s="409"/>
      <c r="I91" s="409"/>
      <c r="J91" s="409"/>
      <c r="K91" s="409"/>
      <c r="L91" s="409"/>
      <c r="M91" s="409"/>
      <c r="N91" s="409"/>
      <c r="O91" s="409"/>
      <c r="P91" s="409"/>
      <c r="Q91" s="409"/>
      <c r="R91" s="409"/>
      <c r="S91" s="409"/>
    </row>
    <row r="92" spans="1:21">
      <c r="A92" s="410"/>
      <c r="B92" s="410"/>
      <c r="C92" s="411" t="s">
        <v>467</v>
      </c>
      <c r="D92" s="411"/>
      <c r="E92" s="411"/>
      <c r="F92" s="411"/>
      <c r="G92" s="411"/>
      <c r="H92" s="411"/>
      <c r="I92" s="411"/>
      <c r="J92" s="411"/>
      <c r="K92" s="411"/>
      <c r="L92" s="411"/>
      <c r="M92" s="411"/>
      <c r="N92" s="411"/>
      <c r="O92" s="411"/>
      <c r="P92" s="411"/>
      <c r="Q92" s="411"/>
      <c r="R92" s="411"/>
      <c r="S92" s="411"/>
    </row>
    <row r="93" spans="1:21">
      <c r="A93" s="410"/>
      <c r="B93" s="410"/>
      <c r="C93" s="411" t="s">
        <v>131</v>
      </c>
      <c r="D93" s="411"/>
      <c r="E93" s="411"/>
      <c r="F93" s="411"/>
      <c r="G93" s="411"/>
      <c r="H93" s="411"/>
      <c r="I93" s="411"/>
      <c r="J93" s="411"/>
      <c r="K93" s="411"/>
      <c r="L93" s="411"/>
      <c r="M93" s="411"/>
      <c r="N93" s="411"/>
      <c r="O93" s="411"/>
      <c r="P93" s="411"/>
      <c r="Q93" s="411"/>
      <c r="R93" s="411"/>
      <c r="S93" s="411"/>
    </row>
    <row r="94" spans="1:21" ht="78.75">
      <c r="A94" s="172" t="s">
        <v>46</v>
      </c>
      <c r="B94" s="172" t="s">
        <v>49</v>
      </c>
      <c r="C94" s="172" t="s">
        <v>114</v>
      </c>
      <c r="D94" s="172" t="s">
        <v>115</v>
      </c>
      <c r="E94" s="172" t="s">
        <v>116</v>
      </c>
      <c r="F94" s="172" t="s">
        <v>117</v>
      </c>
      <c r="G94" s="172" t="s">
        <v>118</v>
      </c>
      <c r="H94" s="172" t="s">
        <v>119</v>
      </c>
      <c r="I94" s="172" t="s">
        <v>120</v>
      </c>
      <c r="J94" s="172" t="s">
        <v>121</v>
      </c>
      <c r="K94" s="172" t="s">
        <v>122</v>
      </c>
      <c r="L94" s="172" t="s">
        <v>123</v>
      </c>
      <c r="M94" s="172" t="s">
        <v>124</v>
      </c>
      <c r="N94" s="172" t="s">
        <v>125</v>
      </c>
      <c r="O94" s="172" t="s">
        <v>126</v>
      </c>
      <c r="P94" s="172" t="s">
        <v>127</v>
      </c>
      <c r="Q94" s="172" t="s">
        <v>128</v>
      </c>
      <c r="R94" s="172" t="s">
        <v>129</v>
      </c>
      <c r="S94" s="172" t="s">
        <v>130</v>
      </c>
    </row>
    <row r="95" spans="1:21">
      <c r="A95" s="18" t="s">
        <v>8</v>
      </c>
      <c r="B95" s="46">
        <v>872.97</v>
      </c>
      <c r="C95" s="46">
        <v>0</v>
      </c>
      <c r="D95" s="46">
        <v>297.02999999999997</v>
      </c>
      <c r="E95" s="46">
        <v>5</v>
      </c>
      <c r="F95" s="46">
        <v>0</v>
      </c>
      <c r="G95" s="46">
        <v>81.97</v>
      </c>
      <c r="H95" s="46">
        <v>170.8</v>
      </c>
      <c r="I95" s="46">
        <v>27.9</v>
      </c>
      <c r="J95" s="46">
        <v>155.16</v>
      </c>
      <c r="K95" s="46">
        <v>1</v>
      </c>
      <c r="L95" s="46">
        <v>14.28</v>
      </c>
      <c r="M95" s="46">
        <v>19</v>
      </c>
      <c r="N95" s="46">
        <v>42.22</v>
      </c>
      <c r="O95" s="46">
        <v>9.83</v>
      </c>
      <c r="P95" s="46">
        <v>7.25</v>
      </c>
      <c r="Q95" s="46">
        <v>5.97</v>
      </c>
      <c r="R95" s="46">
        <v>0</v>
      </c>
      <c r="S95" s="46">
        <v>35.56</v>
      </c>
    </row>
    <row r="96" spans="1:21">
      <c r="A96" s="2" t="s">
        <v>9</v>
      </c>
      <c r="B96" s="47">
        <v>290.07</v>
      </c>
      <c r="C96" s="46">
        <v>0</v>
      </c>
      <c r="D96" s="47">
        <v>23.78</v>
      </c>
      <c r="E96" s="47">
        <v>3.94</v>
      </c>
      <c r="F96" s="47">
        <v>0</v>
      </c>
      <c r="G96" s="47">
        <v>63.22</v>
      </c>
      <c r="H96" s="47">
        <v>56.5</v>
      </c>
      <c r="I96" s="47">
        <v>16.149999999999999</v>
      </c>
      <c r="J96" s="47">
        <v>81.93</v>
      </c>
      <c r="K96" s="47" t="s">
        <v>53</v>
      </c>
      <c r="L96" s="47">
        <v>5</v>
      </c>
      <c r="M96" s="47">
        <v>7</v>
      </c>
      <c r="N96" s="47">
        <v>6.84</v>
      </c>
      <c r="O96" s="47">
        <v>17.739999999999998</v>
      </c>
      <c r="P96" s="47">
        <v>1</v>
      </c>
      <c r="Q96" s="47">
        <v>1</v>
      </c>
      <c r="R96" s="47">
        <v>0</v>
      </c>
      <c r="S96" s="47">
        <v>5.97</v>
      </c>
    </row>
    <row r="97" spans="1:19">
      <c r="A97" s="2" t="s">
        <v>10</v>
      </c>
      <c r="B97" s="47">
        <v>566.99</v>
      </c>
      <c r="C97" s="46">
        <v>0</v>
      </c>
      <c r="D97" s="47">
        <v>265.58999999999997</v>
      </c>
      <c r="E97" s="48">
        <v>0</v>
      </c>
      <c r="F97" s="47">
        <v>2.0299999999999998</v>
      </c>
      <c r="G97" s="47">
        <v>80.19</v>
      </c>
      <c r="H97" s="47">
        <v>76.02</v>
      </c>
      <c r="I97" s="47">
        <v>30.54</v>
      </c>
      <c r="J97" s="47">
        <v>54.76</v>
      </c>
      <c r="K97" s="47">
        <v>1</v>
      </c>
      <c r="L97" s="47">
        <v>15.64</v>
      </c>
      <c r="M97" s="47">
        <v>5</v>
      </c>
      <c r="N97" s="47">
        <v>11.22</v>
      </c>
      <c r="O97" s="47">
        <v>6</v>
      </c>
      <c r="P97" s="47">
        <v>8</v>
      </c>
      <c r="Q97" s="47">
        <v>2</v>
      </c>
      <c r="R97" s="47">
        <v>2</v>
      </c>
      <c r="S97" s="47">
        <v>7</v>
      </c>
    </row>
    <row r="98" spans="1:19" s="9" customFormat="1">
      <c r="A98" s="3" t="s">
        <v>11</v>
      </c>
      <c r="B98" s="48">
        <v>687.82</v>
      </c>
      <c r="C98" s="46">
        <v>0</v>
      </c>
      <c r="D98" s="48">
        <v>253.29</v>
      </c>
      <c r="E98" s="48">
        <v>1.33</v>
      </c>
      <c r="F98" s="48">
        <v>1</v>
      </c>
      <c r="G98" s="48">
        <v>66.680000000000007</v>
      </c>
      <c r="H98" s="48">
        <v>103.91</v>
      </c>
      <c r="I98" s="48">
        <v>60.98</v>
      </c>
      <c r="J98" s="48">
        <v>71.97</v>
      </c>
      <c r="K98" s="48">
        <v>9.94</v>
      </c>
      <c r="L98" s="48">
        <v>8.5</v>
      </c>
      <c r="M98" s="48">
        <v>15</v>
      </c>
      <c r="N98" s="48">
        <v>35.83</v>
      </c>
      <c r="O98" s="48">
        <v>10.31</v>
      </c>
      <c r="P98" s="48">
        <v>1</v>
      </c>
      <c r="Q98" s="48">
        <v>34.130000000000003</v>
      </c>
      <c r="R98" s="48">
        <v>2</v>
      </c>
      <c r="S98" s="48">
        <v>11.95</v>
      </c>
    </row>
    <row r="99" spans="1:19" s="9" customFormat="1">
      <c r="A99" s="3" t="s">
        <v>12</v>
      </c>
      <c r="B99" s="48">
        <v>515.12</v>
      </c>
      <c r="C99" s="46">
        <v>0</v>
      </c>
      <c r="D99" s="48">
        <v>116.28</v>
      </c>
      <c r="E99" s="48">
        <v>1.33</v>
      </c>
      <c r="F99" s="48">
        <v>2.98</v>
      </c>
      <c r="G99" s="48">
        <v>116.87</v>
      </c>
      <c r="H99" s="48">
        <v>103.95</v>
      </c>
      <c r="I99" s="48">
        <v>20.6</v>
      </c>
      <c r="J99" s="48">
        <v>75.63</v>
      </c>
      <c r="K99" s="48">
        <v>2</v>
      </c>
      <c r="L99" s="48">
        <v>12.5</v>
      </c>
      <c r="M99" s="48">
        <v>5.5</v>
      </c>
      <c r="N99" s="48">
        <v>24.99</v>
      </c>
      <c r="O99" s="48">
        <v>1.61</v>
      </c>
      <c r="P99" s="48">
        <v>0</v>
      </c>
      <c r="Q99" s="48">
        <v>11.07</v>
      </c>
      <c r="R99" s="48">
        <v>4.99</v>
      </c>
      <c r="S99" s="48">
        <v>14.82</v>
      </c>
    </row>
    <row r="100" spans="1:19" s="9" customFormat="1">
      <c r="A100" s="3" t="s">
        <v>13</v>
      </c>
      <c r="B100" s="48">
        <v>1706.13</v>
      </c>
      <c r="C100" s="48">
        <v>1</v>
      </c>
      <c r="D100" s="48">
        <v>986.92</v>
      </c>
      <c r="E100" s="48">
        <v>0</v>
      </c>
      <c r="F100" s="48">
        <v>0</v>
      </c>
      <c r="G100" s="48">
        <v>139.21</v>
      </c>
      <c r="H100" s="48">
        <v>181.99</v>
      </c>
      <c r="I100" s="48">
        <v>96.23</v>
      </c>
      <c r="J100" s="48">
        <v>71.87</v>
      </c>
      <c r="K100" s="48">
        <v>10.49</v>
      </c>
      <c r="L100" s="48">
        <v>17</v>
      </c>
      <c r="M100" s="48">
        <v>27</v>
      </c>
      <c r="N100" s="48">
        <v>28.48</v>
      </c>
      <c r="O100" s="48">
        <v>16.77</v>
      </c>
      <c r="P100" s="48">
        <v>3</v>
      </c>
      <c r="Q100" s="48">
        <v>100.13</v>
      </c>
      <c r="R100" s="48">
        <v>2</v>
      </c>
      <c r="S100" s="48">
        <v>24.04</v>
      </c>
    </row>
    <row r="101" spans="1:19" s="9" customFormat="1">
      <c r="A101" s="3" t="s">
        <v>14</v>
      </c>
      <c r="B101" s="48">
        <v>178.03</v>
      </c>
      <c r="C101" s="48">
        <v>0</v>
      </c>
      <c r="D101" s="48">
        <v>39.99</v>
      </c>
      <c r="E101" s="48">
        <v>1</v>
      </c>
      <c r="F101" s="48">
        <v>0</v>
      </c>
      <c r="G101" s="48">
        <v>30.09</v>
      </c>
      <c r="H101" s="48">
        <v>29.2</v>
      </c>
      <c r="I101" s="48">
        <v>2</v>
      </c>
      <c r="J101" s="48">
        <v>52.04</v>
      </c>
      <c r="K101" s="48">
        <v>1</v>
      </c>
      <c r="L101" s="48">
        <v>3</v>
      </c>
      <c r="M101" s="48">
        <v>7.71</v>
      </c>
      <c r="N101" s="48">
        <v>3</v>
      </c>
      <c r="O101" s="48">
        <v>2</v>
      </c>
      <c r="P101" s="48">
        <v>1</v>
      </c>
      <c r="Q101" s="48">
        <v>2</v>
      </c>
      <c r="R101" s="48">
        <v>2</v>
      </c>
      <c r="S101" s="48">
        <v>2</v>
      </c>
    </row>
    <row r="102" spans="1:19" s="9" customFormat="1">
      <c r="A102" s="3" t="s">
        <v>15</v>
      </c>
      <c r="B102" s="48">
        <v>501.11</v>
      </c>
      <c r="C102" s="48">
        <v>0</v>
      </c>
      <c r="D102" s="48">
        <v>136.19999999999999</v>
      </c>
      <c r="E102" s="48">
        <v>14.91</v>
      </c>
      <c r="F102" s="48">
        <v>0</v>
      </c>
      <c r="G102" s="48">
        <v>50.48</v>
      </c>
      <c r="H102" s="48">
        <v>89.32</v>
      </c>
      <c r="I102" s="48">
        <v>29.39</v>
      </c>
      <c r="J102" s="48">
        <v>39.340000000000003</v>
      </c>
      <c r="K102" s="48">
        <v>3</v>
      </c>
      <c r="L102" s="48">
        <v>7.5</v>
      </c>
      <c r="M102" s="48">
        <v>4</v>
      </c>
      <c r="N102" s="48">
        <v>18.899999999999999</v>
      </c>
      <c r="O102" s="48">
        <v>6</v>
      </c>
      <c r="P102" s="48">
        <v>1</v>
      </c>
      <c r="Q102" s="48">
        <v>88.54</v>
      </c>
      <c r="R102" s="48">
        <v>1</v>
      </c>
      <c r="S102" s="48">
        <v>11.53</v>
      </c>
    </row>
    <row r="103" spans="1:19" s="9" customFormat="1">
      <c r="A103" s="3" t="s">
        <v>16</v>
      </c>
      <c r="B103" s="48">
        <v>804.98</v>
      </c>
      <c r="C103" s="48">
        <v>1</v>
      </c>
      <c r="D103" s="48">
        <v>257.64</v>
      </c>
      <c r="E103" s="48">
        <v>3</v>
      </c>
      <c r="F103" s="48">
        <v>0</v>
      </c>
      <c r="G103" s="48">
        <v>127.04</v>
      </c>
      <c r="H103" s="48">
        <v>177.65</v>
      </c>
      <c r="I103" s="48">
        <v>45.31</v>
      </c>
      <c r="J103" s="48">
        <v>76.94</v>
      </c>
      <c r="K103" s="48">
        <v>2</v>
      </c>
      <c r="L103" s="48">
        <v>19.079999999999998</v>
      </c>
      <c r="M103" s="48">
        <v>11</v>
      </c>
      <c r="N103" s="48">
        <v>20.78</v>
      </c>
      <c r="O103" s="48">
        <v>12.82</v>
      </c>
      <c r="P103" s="48">
        <v>0</v>
      </c>
      <c r="Q103" s="48">
        <v>27.35</v>
      </c>
      <c r="R103" s="48">
        <v>4.18</v>
      </c>
      <c r="S103" s="48">
        <v>19.190000000000001</v>
      </c>
    </row>
    <row r="104" spans="1:19" s="9" customFormat="1">
      <c r="A104" s="3" t="s">
        <v>17</v>
      </c>
      <c r="B104" s="48">
        <v>479.08</v>
      </c>
      <c r="C104" s="48">
        <v>1</v>
      </c>
      <c r="D104" s="48">
        <v>120.63</v>
      </c>
      <c r="E104" s="48">
        <v>0</v>
      </c>
      <c r="F104" s="48">
        <v>0</v>
      </c>
      <c r="G104" s="48">
        <v>177.6</v>
      </c>
      <c r="H104" s="48">
        <v>73.37</v>
      </c>
      <c r="I104" s="48">
        <v>24.45</v>
      </c>
      <c r="J104" s="48">
        <v>35.9</v>
      </c>
      <c r="K104" s="48">
        <v>1</v>
      </c>
      <c r="L104" s="48">
        <v>3.17</v>
      </c>
      <c r="M104" s="48">
        <v>6</v>
      </c>
      <c r="N104" s="48">
        <v>16.54</v>
      </c>
      <c r="O104" s="48">
        <v>0.42</v>
      </c>
      <c r="P104" s="48">
        <v>1</v>
      </c>
      <c r="Q104" s="48">
        <v>6</v>
      </c>
      <c r="R104" s="48">
        <v>0</v>
      </c>
      <c r="S104" s="48">
        <v>12</v>
      </c>
    </row>
    <row r="105" spans="1:19" s="9" customFormat="1">
      <c r="A105" s="3" t="s">
        <v>18</v>
      </c>
      <c r="B105" s="48">
        <v>5845.92</v>
      </c>
      <c r="C105" s="48">
        <v>2.81</v>
      </c>
      <c r="D105" s="48">
        <v>2149.27</v>
      </c>
      <c r="E105" s="48">
        <v>25.57</v>
      </c>
      <c r="F105" s="48">
        <v>47</v>
      </c>
      <c r="G105" s="48">
        <v>402.84</v>
      </c>
      <c r="H105" s="48">
        <v>1026.47</v>
      </c>
      <c r="I105" s="48">
        <v>202.08</v>
      </c>
      <c r="J105" s="48">
        <v>527.33000000000004</v>
      </c>
      <c r="K105" s="48">
        <v>30.2</v>
      </c>
      <c r="L105" s="48">
        <v>132.38</v>
      </c>
      <c r="M105" s="48">
        <v>129.66999999999999</v>
      </c>
      <c r="N105" s="48">
        <v>222.94</v>
      </c>
      <c r="O105" s="48">
        <v>356.08</v>
      </c>
      <c r="P105" s="48">
        <v>18.84</v>
      </c>
      <c r="Q105" s="48">
        <v>389.99</v>
      </c>
      <c r="R105" s="48">
        <v>19.95</v>
      </c>
      <c r="S105" s="48">
        <v>162.5</v>
      </c>
    </row>
    <row r="106" spans="1:19" s="9" customFormat="1">
      <c r="A106" s="3" t="s">
        <v>19</v>
      </c>
      <c r="B106" s="48">
        <v>710.99</v>
      </c>
      <c r="C106" s="48">
        <v>0</v>
      </c>
      <c r="D106" s="48">
        <v>319.47000000000003</v>
      </c>
      <c r="E106" s="48">
        <v>4</v>
      </c>
      <c r="F106" s="48">
        <v>0</v>
      </c>
      <c r="G106" s="48">
        <v>63.47</v>
      </c>
      <c r="H106" s="48">
        <v>122.09</v>
      </c>
      <c r="I106" s="48">
        <v>14.78</v>
      </c>
      <c r="J106" s="48">
        <v>96.69</v>
      </c>
      <c r="K106" s="48">
        <v>2</v>
      </c>
      <c r="L106" s="48">
        <v>15.25</v>
      </c>
      <c r="M106" s="48">
        <v>10</v>
      </c>
      <c r="N106" s="48">
        <v>33.24</v>
      </c>
      <c r="O106" s="48">
        <v>4</v>
      </c>
      <c r="P106" s="48">
        <v>0</v>
      </c>
      <c r="Q106" s="48">
        <v>12</v>
      </c>
      <c r="R106" s="48">
        <v>2</v>
      </c>
      <c r="S106" s="48">
        <v>12</v>
      </c>
    </row>
    <row r="107" spans="1:19" s="9" customFormat="1">
      <c r="A107" s="3" t="s">
        <v>20</v>
      </c>
      <c r="B107" s="48">
        <v>331.05</v>
      </c>
      <c r="C107" s="48">
        <v>0</v>
      </c>
      <c r="D107" s="48">
        <v>179.99</v>
      </c>
      <c r="E107" s="48">
        <v>1</v>
      </c>
      <c r="F107" s="48">
        <v>0</v>
      </c>
      <c r="G107" s="48">
        <v>39.32</v>
      </c>
      <c r="H107" s="48">
        <v>40.6</v>
      </c>
      <c r="I107" s="48">
        <v>13.22</v>
      </c>
      <c r="J107" s="48">
        <v>27.27</v>
      </c>
      <c r="K107" s="48">
        <v>0.65</v>
      </c>
      <c r="L107" s="48">
        <v>2</v>
      </c>
      <c r="M107" s="48">
        <v>4</v>
      </c>
      <c r="N107" s="48">
        <v>13</v>
      </c>
      <c r="O107" s="48">
        <v>4</v>
      </c>
      <c r="P107" s="48">
        <v>1</v>
      </c>
      <c r="Q107" s="48">
        <v>3</v>
      </c>
      <c r="R107" s="48">
        <v>0</v>
      </c>
      <c r="S107" s="48">
        <v>2</v>
      </c>
    </row>
    <row r="108" spans="1:19" s="9" customFormat="1">
      <c r="A108" s="3" t="s">
        <v>21</v>
      </c>
      <c r="B108" s="48">
        <v>635.24</v>
      </c>
      <c r="C108" s="48">
        <v>2.1</v>
      </c>
      <c r="D108" s="48">
        <v>256.20999999999998</v>
      </c>
      <c r="E108" s="48">
        <v>0</v>
      </c>
      <c r="F108" s="48">
        <v>0</v>
      </c>
      <c r="G108" s="48">
        <v>119.8</v>
      </c>
      <c r="H108" s="48">
        <v>89.1</v>
      </c>
      <c r="I108" s="48">
        <v>50.77</v>
      </c>
      <c r="J108" s="48">
        <v>35.049999999999997</v>
      </c>
      <c r="K108" s="48">
        <v>4.3600000000000003</v>
      </c>
      <c r="L108" s="48">
        <v>10.82</v>
      </c>
      <c r="M108" s="48">
        <v>9</v>
      </c>
      <c r="N108" s="48">
        <v>25.45</v>
      </c>
      <c r="O108" s="48">
        <v>8.11</v>
      </c>
      <c r="P108" s="48">
        <v>1</v>
      </c>
      <c r="Q108" s="48">
        <v>14.49</v>
      </c>
      <c r="R108" s="48">
        <v>2</v>
      </c>
      <c r="S108" s="48">
        <v>6.98</v>
      </c>
    </row>
    <row r="109" spans="1:19" s="9" customFormat="1">
      <c r="A109" s="3" t="s">
        <v>22</v>
      </c>
      <c r="B109" s="48">
        <v>139.53</v>
      </c>
      <c r="C109" s="48">
        <v>0</v>
      </c>
      <c r="D109" s="48">
        <v>3.15</v>
      </c>
      <c r="E109" s="48">
        <v>4</v>
      </c>
      <c r="F109" s="48">
        <v>0</v>
      </c>
      <c r="G109" s="48">
        <v>19.510000000000002</v>
      </c>
      <c r="H109" s="48">
        <v>20.51</v>
      </c>
      <c r="I109" s="48">
        <v>2.86</v>
      </c>
      <c r="J109" s="48">
        <v>38.29</v>
      </c>
      <c r="K109" s="48">
        <v>3</v>
      </c>
      <c r="L109" s="48">
        <v>2.59</v>
      </c>
      <c r="M109" s="48">
        <v>12.08</v>
      </c>
      <c r="N109" s="48">
        <v>2</v>
      </c>
      <c r="O109" s="48">
        <v>6.25</v>
      </c>
      <c r="P109" s="48">
        <v>6.17</v>
      </c>
      <c r="Q109" s="48">
        <v>3</v>
      </c>
      <c r="R109" s="48">
        <v>13.12</v>
      </c>
      <c r="S109" s="48">
        <v>3</v>
      </c>
    </row>
    <row r="110" spans="1:19" s="9" customFormat="1">
      <c r="A110" s="3" t="s">
        <v>23</v>
      </c>
      <c r="B110" s="48">
        <v>1803.67</v>
      </c>
      <c r="C110" s="48">
        <v>1.03</v>
      </c>
      <c r="D110" s="48">
        <v>788.45</v>
      </c>
      <c r="E110" s="48">
        <v>4</v>
      </c>
      <c r="F110" s="48">
        <v>6.72</v>
      </c>
      <c r="G110" s="48">
        <v>167.94</v>
      </c>
      <c r="H110" s="48">
        <v>266.37</v>
      </c>
      <c r="I110" s="48">
        <v>68.069999999999993</v>
      </c>
      <c r="J110" s="48">
        <v>173.17</v>
      </c>
      <c r="K110" s="48">
        <v>22.66</v>
      </c>
      <c r="L110" s="48">
        <v>38.74</v>
      </c>
      <c r="M110" s="48">
        <v>64.709999999999994</v>
      </c>
      <c r="N110" s="48">
        <v>88.14</v>
      </c>
      <c r="O110" s="48">
        <v>17.7</v>
      </c>
      <c r="P110" s="48">
        <v>36.020000000000003</v>
      </c>
      <c r="Q110" s="48">
        <v>23.98</v>
      </c>
      <c r="R110" s="48">
        <v>6</v>
      </c>
      <c r="S110" s="48">
        <v>29.97</v>
      </c>
    </row>
    <row r="111" spans="1:19" s="9" customFormat="1">
      <c r="A111" s="3" t="s">
        <v>24</v>
      </c>
      <c r="B111" s="48">
        <v>771.03</v>
      </c>
      <c r="C111" s="48">
        <v>4.7300000000000004</v>
      </c>
      <c r="D111" s="48">
        <v>53.33</v>
      </c>
      <c r="E111" s="48">
        <v>18</v>
      </c>
      <c r="F111" s="48">
        <v>2.82</v>
      </c>
      <c r="G111" s="48">
        <v>103.97</v>
      </c>
      <c r="H111" s="48">
        <v>124.43</v>
      </c>
      <c r="I111" s="48">
        <v>79.98</v>
      </c>
      <c r="J111" s="48">
        <v>218.3</v>
      </c>
      <c r="K111" s="48">
        <v>9.25</v>
      </c>
      <c r="L111" s="48">
        <v>15.28</v>
      </c>
      <c r="M111" s="48">
        <v>38.5</v>
      </c>
      <c r="N111" s="48">
        <v>24.04</v>
      </c>
      <c r="O111" s="48">
        <v>34.42</v>
      </c>
      <c r="P111" s="48">
        <v>12.19</v>
      </c>
      <c r="Q111" s="48">
        <v>4.62</v>
      </c>
      <c r="R111" s="48">
        <v>7</v>
      </c>
      <c r="S111" s="48">
        <v>20.170000000000002</v>
      </c>
    </row>
    <row r="112" spans="1:19" s="9" customFormat="1">
      <c r="A112" s="3" t="s">
        <v>25</v>
      </c>
      <c r="B112" s="48">
        <v>1246.4100000000001</v>
      </c>
      <c r="C112" s="48">
        <v>0</v>
      </c>
      <c r="D112" s="48">
        <v>330.32</v>
      </c>
      <c r="E112" s="48">
        <v>13.14</v>
      </c>
      <c r="F112" s="48">
        <v>9.5</v>
      </c>
      <c r="G112" s="48">
        <v>141.41</v>
      </c>
      <c r="H112" s="48">
        <v>184.36</v>
      </c>
      <c r="I112" s="48">
        <v>51.29</v>
      </c>
      <c r="J112" s="48">
        <v>143.9</v>
      </c>
      <c r="K112" s="48">
        <v>6</v>
      </c>
      <c r="L112" s="48">
        <v>23.5</v>
      </c>
      <c r="M112" s="48">
        <v>29</v>
      </c>
      <c r="N112" s="48">
        <v>48.65</v>
      </c>
      <c r="O112" s="48">
        <v>185.94</v>
      </c>
      <c r="P112" s="48">
        <v>2.33</v>
      </c>
      <c r="Q112" s="48">
        <v>36.17</v>
      </c>
      <c r="R112" s="48">
        <v>6.73</v>
      </c>
      <c r="S112" s="48">
        <v>34.17</v>
      </c>
    </row>
    <row r="113" spans="1:21" s="9" customFormat="1">
      <c r="A113" s="114" t="s">
        <v>26</v>
      </c>
      <c r="B113" s="115">
        <f t="shared" ref="B113:S113" si="11">SUM(B95:B112)</f>
        <v>18086.14</v>
      </c>
      <c r="C113" s="115">
        <f t="shared" si="11"/>
        <v>13.67</v>
      </c>
      <c r="D113" s="115">
        <f t="shared" si="11"/>
        <v>6577.5399999999991</v>
      </c>
      <c r="E113" s="115">
        <f t="shared" si="11"/>
        <v>100.22</v>
      </c>
      <c r="F113" s="115">
        <f t="shared" si="11"/>
        <v>72.05</v>
      </c>
      <c r="G113" s="115">
        <f t="shared" si="11"/>
        <v>1991.6100000000001</v>
      </c>
      <c r="H113" s="115">
        <f t="shared" si="11"/>
        <v>2936.6400000000003</v>
      </c>
      <c r="I113" s="115">
        <f t="shared" si="11"/>
        <v>836.59999999999991</v>
      </c>
      <c r="J113" s="115">
        <f t="shared" si="11"/>
        <v>1975.5400000000002</v>
      </c>
      <c r="K113" s="115">
        <f t="shared" si="11"/>
        <v>109.55</v>
      </c>
      <c r="L113" s="115">
        <f t="shared" si="11"/>
        <v>346.22999999999996</v>
      </c>
      <c r="M113" s="115">
        <f t="shared" si="11"/>
        <v>404.16999999999996</v>
      </c>
      <c r="N113" s="115">
        <f t="shared" si="11"/>
        <v>666.26</v>
      </c>
      <c r="O113" s="115">
        <f t="shared" si="11"/>
        <v>700</v>
      </c>
      <c r="P113" s="115">
        <f t="shared" si="11"/>
        <v>100.8</v>
      </c>
      <c r="Q113" s="115">
        <f t="shared" si="11"/>
        <v>765.44</v>
      </c>
      <c r="R113" s="115">
        <f t="shared" si="11"/>
        <v>74.970000000000013</v>
      </c>
      <c r="S113" s="115">
        <f t="shared" si="11"/>
        <v>414.85</v>
      </c>
    </row>
    <row r="114" spans="1:21">
      <c r="A114" s="15" t="s">
        <v>27</v>
      </c>
      <c r="B114" s="49">
        <v>276319.65999999997</v>
      </c>
      <c r="C114" s="49">
        <v>125.72</v>
      </c>
      <c r="D114" s="49">
        <v>94908.7</v>
      </c>
      <c r="E114" s="49">
        <v>695.09</v>
      </c>
      <c r="F114" s="49">
        <v>2074.6999999999998</v>
      </c>
      <c r="G114" s="49">
        <v>19678.11</v>
      </c>
      <c r="H114" s="49">
        <v>45347.55</v>
      </c>
      <c r="I114" s="49">
        <v>16224.49</v>
      </c>
      <c r="J114" s="49">
        <v>16687.66</v>
      </c>
      <c r="K114" s="49">
        <v>6923.83</v>
      </c>
      <c r="L114" s="49">
        <v>7804.75</v>
      </c>
      <c r="M114" s="49">
        <v>6329.28</v>
      </c>
      <c r="N114" s="49">
        <v>17436.32</v>
      </c>
      <c r="O114" s="49">
        <v>19169.28</v>
      </c>
      <c r="P114" s="49">
        <v>1353.89</v>
      </c>
      <c r="Q114" s="49">
        <v>12200.08</v>
      </c>
      <c r="R114" s="49">
        <v>3220.81</v>
      </c>
      <c r="S114" s="49">
        <v>6139.4</v>
      </c>
    </row>
    <row r="115" spans="1:21">
      <c r="A115" s="15" t="s">
        <v>28</v>
      </c>
      <c r="B115" s="49">
        <v>1647963.35</v>
      </c>
      <c r="C115" s="49">
        <v>1569.67</v>
      </c>
      <c r="D115" s="49">
        <v>452620.92</v>
      </c>
      <c r="E115" s="49">
        <v>5737.28</v>
      </c>
      <c r="F115" s="49">
        <v>15288.16</v>
      </c>
      <c r="G115" s="49">
        <v>109093.83</v>
      </c>
      <c r="H115" s="49">
        <v>302321.17</v>
      </c>
      <c r="I115" s="49">
        <v>99924.54</v>
      </c>
      <c r="J115" s="49">
        <v>144866.39000000001</v>
      </c>
      <c r="K115" s="49">
        <v>45250.91</v>
      </c>
      <c r="L115" s="49">
        <v>46816.01</v>
      </c>
      <c r="M115" s="49">
        <v>37109.699999999997</v>
      </c>
      <c r="N115" s="49">
        <v>108752.4</v>
      </c>
      <c r="O115" s="49">
        <v>123846.48</v>
      </c>
      <c r="P115" s="49">
        <v>8924.7999999999993</v>
      </c>
      <c r="Q115" s="49">
        <v>86101.99</v>
      </c>
      <c r="R115" s="49">
        <v>18656.11</v>
      </c>
      <c r="S115" s="49">
        <v>41082.99</v>
      </c>
    </row>
    <row r="116" spans="1:21">
      <c r="A116" s="15" t="s">
        <v>7</v>
      </c>
      <c r="B116" s="49">
        <v>17438078.199999999</v>
      </c>
      <c r="C116" s="49">
        <v>22061.599999999999</v>
      </c>
      <c r="D116" s="49">
        <v>3751959.47</v>
      </c>
      <c r="E116" s="49">
        <v>81710.570000000007</v>
      </c>
      <c r="F116" s="49">
        <v>207185.32</v>
      </c>
      <c r="G116" s="49">
        <v>1314570.82</v>
      </c>
      <c r="H116" s="49">
        <v>3456119.32</v>
      </c>
      <c r="I116" s="49">
        <v>1138268.6100000001</v>
      </c>
      <c r="J116" s="49">
        <v>1595225.15</v>
      </c>
      <c r="K116" s="49">
        <v>580511.99</v>
      </c>
      <c r="L116" s="49">
        <v>546184.44999999995</v>
      </c>
      <c r="M116" s="49">
        <v>309180.83</v>
      </c>
      <c r="N116" s="49">
        <v>1313656.8700000001</v>
      </c>
      <c r="O116" s="49">
        <v>1402662.75</v>
      </c>
      <c r="P116" s="49">
        <v>118894.91</v>
      </c>
      <c r="Q116" s="49">
        <v>930282.53</v>
      </c>
      <c r="R116" s="49">
        <v>190423.23</v>
      </c>
      <c r="S116" s="49">
        <v>479179.78</v>
      </c>
      <c r="U116" s="272">
        <f>H113+I113+J113+O113</f>
        <v>6448.7800000000007</v>
      </c>
    </row>
  </sheetData>
  <mergeCells count="35">
    <mergeCell ref="B33:S33"/>
    <mergeCell ref="B34:S34"/>
    <mergeCell ref="F36:G36"/>
    <mergeCell ref="P36:Q36"/>
    <mergeCell ref="A33:A36"/>
    <mergeCell ref="F35:I35"/>
    <mergeCell ref="J35:M35"/>
    <mergeCell ref="N36:O36"/>
    <mergeCell ref="N35:Q35"/>
    <mergeCell ref="R35:S35"/>
    <mergeCell ref="H36:I36"/>
    <mergeCell ref="J36:K36"/>
    <mergeCell ref="L36:M36"/>
    <mergeCell ref="A1:G1"/>
    <mergeCell ref="B3:C3"/>
    <mergeCell ref="B4:C4"/>
    <mergeCell ref="D3:E3"/>
    <mergeCell ref="D4:E4"/>
    <mergeCell ref="A3:A5"/>
    <mergeCell ref="A91:S91"/>
    <mergeCell ref="F3:G3"/>
    <mergeCell ref="F4:G4"/>
    <mergeCell ref="A92:A93"/>
    <mergeCell ref="A63:S63"/>
    <mergeCell ref="B92:B93"/>
    <mergeCell ref="C92:S92"/>
    <mergeCell ref="C93:S93"/>
    <mergeCell ref="A65:A66"/>
    <mergeCell ref="B65:B66"/>
    <mergeCell ref="C65:S65"/>
    <mergeCell ref="C66:S66"/>
    <mergeCell ref="B35:E35"/>
    <mergeCell ref="A31:S31"/>
    <mergeCell ref="B36:C36"/>
    <mergeCell ref="D36:E3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221"/>
  <sheetViews>
    <sheetView topLeftCell="A64" zoomScale="80" zoomScaleNormal="80" workbookViewId="0">
      <selection activeCell="J76" sqref="J76"/>
    </sheetView>
  </sheetViews>
  <sheetFormatPr defaultColWidth="8.85546875" defaultRowHeight="15"/>
  <cols>
    <col min="1" max="1" width="30.140625" style="149" customWidth="1"/>
    <col min="2" max="2" width="17.42578125" style="149" bestFit="1" customWidth="1"/>
    <col min="3" max="3" width="35.7109375" style="149" bestFit="1" customWidth="1"/>
    <col min="4" max="4" width="31.28515625" style="149" bestFit="1" customWidth="1"/>
    <col min="5" max="5" width="43.28515625" style="149" bestFit="1" customWidth="1"/>
    <col min="6" max="6" width="10.28515625" style="149" customWidth="1"/>
    <col min="7" max="7" width="9.28515625" style="149" bestFit="1" customWidth="1"/>
    <col min="8" max="8" width="49.28515625" style="149" bestFit="1" customWidth="1"/>
    <col min="9" max="9" width="10.28515625" style="149" bestFit="1" customWidth="1"/>
    <col min="10" max="10" width="24.5703125" style="149" bestFit="1" customWidth="1"/>
    <col min="11" max="11" width="34.85546875" style="149" bestFit="1" customWidth="1"/>
    <col min="12" max="12" width="9.28515625" style="149" bestFit="1" customWidth="1"/>
    <col min="13" max="13" width="11.140625" style="149" bestFit="1" customWidth="1"/>
    <col min="14" max="14" width="23.28515625" style="149" bestFit="1" customWidth="1"/>
    <col min="15" max="15" width="12" style="149" bestFit="1" customWidth="1"/>
    <col min="16" max="16" width="15" style="149" bestFit="1" customWidth="1"/>
    <col min="17" max="17" width="28.85546875" style="149" bestFit="1" customWidth="1"/>
    <col min="18" max="18" width="10.5703125" style="149" bestFit="1" customWidth="1"/>
    <col min="19" max="19" width="13.42578125" style="149" bestFit="1" customWidth="1"/>
    <col min="20" max="25" width="9.28515625" style="149" bestFit="1" customWidth="1"/>
    <col min="26" max="26" width="10.28515625" style="149" bestFit="1" customWidth="1"/>
    <col min="27" max="27" width="9.28515625" style="149" bestFit="1" customWidth="1"/>
    <col min="28" max="28" width="10.28515625" style="149" bestFit="1" customWidth="1"/>
    <col min="29" max="29" width="9.5703125" style="149" bestFit="1" customWidth="1"/>
    <col min="30" max="30" width="9.28515625" style="149" bestFit="1" customWidth="1"/>
    <col min="31" max="31" width="9.7109375" style="149" bestFit="1" customWidth="1"/>
    <col min="32" max="32" width="10.28515625" style="149" bestFit="1" customWidth="1"/>
    <col min="33" max="33" width="9.28515625" style="149" bestFit="1" customWidth="1"/>
    <col min="34" max="34" width="9.7109375" style="149" bestFit="1" customWidth="1"/>
    <col min="35" max="36" width="9.140625" style="149" bestFit="1" customWidth="1"/>
    <col min="37" max="37" width="9.28515625" style="149" bestFit="1" customWidth="1"/>
    <col min="38" max="41" width="9.140625" style="149" bestFit="1" customWidth="1"/>
    <col min="42" max="42" width="9.7109375" style="149" bestFit="1" customWidth="1"/>
    <col min="43" max="52" width="9.140625" style="149" bestFit="1" customWidth="1"/>
    <col min="53" max="53" width="10.140625" style="149" bestFit="1" customWidth="1"/>
    <col min="54" max="16384" width="8.85546875" style="149"/>
  </cols>
  <sheetData>
    <row r="1" spans="1:14" ht="14.45" customHeight="1">
      <c r="D1" s="181"/>
    </row>
    <row r="2" spans="1:14" ht="15.75">
      <c r="A2" s="380" t="s">
        <v>606</v>
      </c>
      <c r="B2" s="381"/>
      <c r="C2" s="381"/>
      <c r="D2" s="381"/>
      <c r="E2" s="381"/>
      <c r="F2" s="381"/>
      <c r="G2" s="381"/>
      <c r="H2" s="381"/>
      <c r="I2" s="381"/>
      <c r="J2" s="381"/>
      <c r="K2" s="381"/>
      <c r="L2" s="381"/>
      <c r="M2" s="381"/>
      <c r="N2" s="382"/>
    </row>
    <row r="3" spans="1:14">
      <c r="A3" s="12"/>
      <c r="B3" s="182"/>
      <c r="C3" s="182"/>
      <c r="D3" s="182"/>
      <c r="E3" s="182"/>
      <c r="F3" s="182"/>
      <c r="G3" s="182"/>
      <c r="H3" s="182"/>
      <c r="I3" s="182"/>
      <c r="J3" s="182"/>
      <c r="K3" s="182"/>
      <c r="L3" s="182"/>
      <c r="M3" s="182"/>
      <c r="N3" s="182"/>
    </row>
    <row r="4" spans="1:14">
      <c r="A4" s="430" t="s">
        <v>467</v>
      </c>
      <c r="B4" s="430"/>
      <c r="C4" s="430"/>
      <c r="D4" s="430"/>
      <c r="E4" s="430"/>
      <c r="F4" s="430"/>
      <c r="G4" s="430"/>
      <c r="H4" s="430"/>
      <c r="I4" s="430"/>
      <c r="J4" s="430"/>
      <c r="K4" s="430"/>
      <c r="L4" s="430"/>
      <c r="M4" s="430"/>
      <c r="N4" s="430"/>
    </row>
    <row r="5" spans="1:14">
      <c r="A5" s="430" t="s">
        <v>209</v>
      </c>
      <c r="B5" s="430"/>
      <c r="C5" s="430"/>
      <c r="D5" s="430"/>
      <c r="E5" s="430"/>
      <c r="F5" s="430"/>
      <c r="G5" s="430"/>
      <c r="H5" s="430"/>
      <c r="I5" s="430"/>
      <c r="J5" s="430"/>
      <c r="K5" s="430"/>
      <c r="L5" s="430"/>
      <c r="M5" s="430"/>
      <c r="N5" s="430"/>
    </row>
    <row r="6" spans="1:14">
      <c r="A6" s="430" t="s">
        <v>210</v>
      </c>
      <c r="B6" s="430"/>
      <c r="C6" s="430"/>
      <c r="D6" s="430"/>
      <c r="E6" s="430"/>
      <c r="F6" s="430"/>
      <c r="G6" s="430"/>
      <c r="H6" s="430"/>
      <c r="I6" s="430"/>
      <c r="J6" s="430"/>
      <c r="K6" s="430"/>
      <c r="L6" s="430"/>
      <c r="M6" s="430"/>
      <c r="N6" s="430"/>
    </row>
    <row r="7" spans="1:14">
      <c r="A7" s="430" t="s">
        <v>211</v>
      </c>
      <c r="B7" s="430"/>
      <c r="C7" s="430"/>
      <c r="D7" s="430"/>
      <c r="E7" s="430"/>
      <c r="F7" s="430"/>
      <c r="G7" s="430"/>
      <c r="H7" s="430"/>
      <c r="I7" s="430"/>
      <c r="J7" s="430"/>
      <c r="K7" s="430"/>
      <c r="L7" s="430"/>
      <c r="M7" s="430"/>
      <c r="N7" s="430"/>
    </row>
    <row r="8" spans="1:14">
      <c r="A8" s="430" t="s">
        <v>212</v>
      </c>
      <c r="B8" s="430"/>
      <c r="C8" s="430"/>
      <c r="D8" s="430"/>
      <c r="E8" s="430"/>
      <c r="F8" s="430"/>
      <c r="G8" s="430"/>
      <c r="H8" s="430"/>
      <c r="I8" s="430"/>
      <c r="J8" s="430"/>
      <c r="K8" s="430"/>
      <c r="L8" s="430"/>
      <c r="M8" s="430"/>
      <c r="N8" s="430"/>
    </row>
    <row r="9" spans="1:14" ht="24">
      <c r="A9" s="175" t="s">
        <v>46</v>
      </c>
      <c r="B9" s="175" t="s">
        <v>213</v>
      </c>
      <c r="C9" s="175" t="s">
        <v>115</v>
      </c>
      <c r="D9" s="430" t="s">
        <v>214</v>
      </c>
      <c r="E9" s="430"/>
      <c r="F9" s="430" t="s">
        <v>215</v>
      </c>
      <c r="G9" s="430"/>
      <c r="H9" s="430" t="s">
        <v>216</v>
      </c>
      <c r="I9" s="430"/>
      <c r="J9" s="175" t="s">
        <v>121</v>
      </c>
      <c r="K9" s="430" t="s">
        <v>217</v>
      </c>
      <c r="L9" s="430"/>
      <c r="M9" s="430" t="s">
        <v>218</v>
      </c>
      <c r="N9" s="430"/>
    </row>
    <row r="10" spans="1:14" ht="36">
      <c r="A10" s="130"/>
      <c r="B10" s="130" t="s">
        <v>52</v>
      </c>
      <c r="C10" s="130" t="s">
        <v>219</v>
      </c>
      <c r="D10" s="130" t="s">
        <v>52</v>
      </c>
      <c r="E10" s="130" t="s">
        <v>220</v>
      </c>
      <c r="F10" s="130" t="s">
        <v>52</v>
      </c>
      <c r="G10" s="130" t="s">
        <v>220</v>
      </c>
      <c r="H10" s="130" t="s">
        <v>52</v>
      </c>
      <c r="I10" s="130" t="s">
        <v>220</v>
      </c>
      <c r="J10" s="130" t="s">
        <v>52</v>
      </c>
      <c r="K10" s="130" t="s">
        <v>52</v>
      </c>
      <c r="L10" s="130" t="s">
        <v>221</v>
      </c>
      <c r="M10" s="130" t="s">
        <v>52</v>
      </c>
      <c r="N10" s="130" t="s">
        <v>221</v>
      </c>
    </row>
    <row r="11" spans="1:14">
      <c r="A11" s="123" t="s">
        <v>8</v>
      </c>
      <c r="B11" s="46">
        <v>299</v>
      </c>
      <c r="C11" s="46">
        <v>28</v>
      </c>
      <c r="D11" s="46">
        <v>7</v>
      </c>
      <c r="E11" s="46">
        <f t="shared" ref="E11:E32" si="0">(D11*100)/C11</f>
        <v>25</v>
      </c>
      <c r="F11" s="46">
        <v>1</v>
      </c>
      <c r="G11" s="46">
        <f t="shared" ref="G11:G32" si="1">(F11*100)/C11</f>
        <v>3.5714285714285716</v>
      </c>
      <c r="H11" s="46">
        <f t="shared" ref="H11:H28" si="2">(D11+F11)</f>
        <v>8</v>
      </c>
      <c r="I11" s="46">
        <f t="shared" ref="I11:I32" si="3">(H11*100)/C11</f>
        <v>28.571428571428573</v>
      </c>
      <c r="J11" s="46">
        <v>45</v>
      </c>
      <c r="K11" s="46">
        <v>11</v>
      </c>
      <c r="L11" s="46">
        <f t="shared" ref="L11:L29" si="4">(K11*100)/J11</f>
        <v>24.444444444444443</v>
      </c>
      <c r="M11" s="46">
        <v>34</v>
      </c>
      <c r="N11" s="46">
        <f t="shared" ref="N11:N32" si="5">(M11*100)/J11</f>
        <v>75.555555555555557</v>
      </c>
    </row>
    <row r="12" spans="1:14">
      <c r="A12" s="66" t="s">
        <v>9</v>
      </c>
      <c r="B12" s="47">
        <v>128</v>
      </c>
      <c r="C12" s="47">
        <v>10</v>
      </c>
      <c r="D12" s="47">
        <v>4</v>
      </c>
      <c r="E12" s="46">
        <f t="shared" si="0"/>
        <v>40</v>
      </c>
      <c r="F12" s="47">
        <v>0</v>
      </c>
      <c r="G12" s="46">
        <f t="shared" si="1"/>
        <v>0</v>
      </c>
      <c r="H12" s="46">
        <f t="shared" si="2"/>
        <v>4</v>
      </c>
      <c r="I12" s="46">
        <f t="shared" si="3"/>
        <v>40</v>
      </c>
      <c r="J12" s="47">
        <v>21</v>
      </c>
      <c r="K12" s="47">
        <v>12</v>
      </c>
      <c r="L12" s="46">
        <f t="shared" si="4"/>
        <v>57.142857142857146</v>
      </c>
      <c r="M12" s="47">
        <v>9</v>
      </c>
      <c r="N12" s="46">
        <f t="shared" si="5"/>
        <v>42.857142857142854</v>
      </c>
    </row>
    <row r="13" spans="1:14">
      <c r="A13" s="66" t="s">
        <v>10</v>
      </c>
      <c r="B13" s="47">
        <v>160</v>
      </c>
      <c r="C13" s="47">
        <v>18</v>
      </c>
      <c r="D13" s="47">
        <v>6</v>
      </c>
      <c r="E13" s="46">
        <f t="shared" si="0"/>
        <v>33.333333333333336</v>
      </c>
      <c r="F13" s="47">
        <v>0</v>
      </c>
      <c r="G13" s="46">
        <f t="shared" si="1"/>
        <v>0</v>
      </c>
      <c r="H13" s="46">
        <f t="shared" si="2"/>
        <v>6</v>
      </c>
      <c r="I13" s="46">
        <f t="shared" si="3"/>
        <v>33.333333333333336</v>
      </c>
      <c r="J13" s="47">
        <v>19</v>
      </c>
      <c r="K13" s="47">
        <v>4</v>
      </c>
      <c r="L13" s="46">
        <f t="shared" si="4"/>
        <v>21.05263157894737</v>
      </c>
      <c r="M13" s="47">
        <v>15</v>
      </c>
      <c r="N13" s="46">
        <f t="shared" si="5"/>
        <v>78.94736842105263</v>
      </c>
    </row>
    <row r="14" spans="1:14" s="9" customFormat="1">
      <c r="A14" s="66" t="s">
        <v>11</v>
      </c>
      <c r="B14" s="48">
        <v>282</v>
      </c>
      <c r="C14" s="48">
        <v>38</v>
      </c>
      <c r="D14" s="48">
        <v>12</v>
      </c>
      <c r="E14" s="46">
        <f t="shared" si="0"/>
        <v>31.578947368421051</v>
      </c>
      <c r="F14" s="47">
        <v>0</v>
      </c>
      <c r="G14" s="46">
        <f t="shared" si="1"/>
        <v>0</v>
      </c>
      <c r="H14" s="46">
        <f t="shared" si="2"/>
        <v>12</v>
      </c>
      <c r="I14" s="46">
        <f t="shared" si="3"/>
        <v>31.578947368421051</v>
      </c>
      <c r="J14" s="48">
        <v>28</v>
      </c>
      <c r="K14" s="48">
        <v>1</v>
      </c>
      <c r="L14" s="46">
        <f t="shared" si="4"/>
        <v>3.5714285714285716</v>
      </c>
      <c r="M14" s="48">
        <v>27</v>
      </c>
      <c r="N14" s="46">
        <f t="shared" si="5"/>
        <v>96.428571428571431</v>
      </c>
    </row>
    <row r="15" spans="1:14" s="9" customFormat="1">
      <c r="A15" s="66" t="s">
        <v>12</v>
      </c>
      <c r="B15" s="48">
        <v>222</v>
      </c>
      <c r="C15" s="48">
        <v>17</v>
      </c>
      <c r="D15" s="48">
        <v>7</v>
      </c>
      <c r="E15" s="46">
        <f t="shared" si="0"/>
        <v>41.176470588235297</v>
      </c>
      <c r="F15" s="47">
        <v>0</v>
      </c>
      <c r="G15" s="46">
        <f t="shared" si="1"/>
        <v>0</v>
      </c>
      <c r="H15" s="46">
        <f t="shared" si="2"/>
        <v>7</v>
      </c>
      <c r="I15" s="46">
        <f t="shared" si="3"/>
        <v>41.176470588235297</v>
      </c>
      <c r="J15" s="48">
        <v>23</v>
      </c>
      <c r="K15" s="48">
        <v>6</v>
      </c>
      <c r="L15" s="46">
        <f t="shared" si="4"/>
        <v>26.086956521739129</v>
      </c>
      <c r="M15" s="48">
        <v>17</v>
      </c>
      <c r="N15" s="46">
        <f t="shared" si="5"/>
        <v>73.913043478260875</v>
      </c>
    </row>
    <row r="16" spans="1:14" s="9" customFormat="1">
      <c r="A16" s="66" t="s">
        <v>13</v>
      </c>
      <c r="B16" s="48">
        <v>387</v>
      </c>
      <c r="C16" s="48">
        <v>77</v>
      </c>
      <c r="D16" s="48">
        <v>12</v>
      </c>
      <c r="E16" s="46">
        <f t="shared" si="0"/>
        <v>15.584415584415584</v>
      </c>
      <c r="F16" s="47">
        <v>0</v>
      </c>
      <c r="G16" s="46">
        <f t="shared" si="1"/>
        <v>0</v>
      </c>
      <c r="H16" s="46">
        <f t="shared" si="2"/>
        <v>12</v>
      </c>
      <c r="I16" s="46">
        <f t="shared" si="3"/>
        <v>15.584415584415584</v>
      </c>
      <c r="J16" s="48">
        <v>24</v>
      </c>
      <c r="K16" s="48">
        <v>0</v>
      </c>
      <c r="L16" s="46">
        <f t="shared" si="4"/>
        <v>0</v>
      </c>
      <c r="M16" s="48">
        <v>24</v>
      </c>
      <c r="N16" s="46">
        <f t="shared" si="5"/>
        <v>100</v>
      </c>
    </row>
    <row r="17" spans="1:14" s="9" customFormat="1">
      <c r="A17" s="66" t="s">
        <v>14</v>
      </c>
      <c r="B17" s="48">
        <v>76</v>
      </c>
      <c r="C17" s="48">
        <v>7</v>
      </c>
      <c r="D17" s="48">
        <v>3</v>
      </c>
      <c r="E17" s="46">
        <f t="shared" si="0"/>
        <v>42.857142857142854</v>
      </c>
      <c r="F17" s="47">
        <v>0</v>
      </c>
      <c r="G17" s="46">
        <f t="shared" si="1"/>
        <v>0</v>
      </c>
      <c r="H17" s="46">
        <f t="shared" si="2"/>
        <v>3</v>
      </c>
      <c r="I17" s="46">
        <f t="shared" si="3"/>
        <v>42.857142857142854</v>
      </c>
      <c r="J17" s="48">
        <v>15</v>
      </c>
      <c r="K17" s="48">
        <v>4</v>
      </c>
      <c r="L17" s="46">
        <f t="shared" si="4"/>
        <v>26.666666666666668</v>
      </c>
      <c r="M17" s="48">
        <v>11</v>
      </c>
      <c r="N17" s="46">
        <f t="shared" si="5"/>
        <v>73.333333333333329</v>
      </c>
    </row>
    <row r="18" spans="1:14" s="9" customFormat="1">
      <c r="A18" s="66" t="s">
        <v>15</v>
      </c>
      <c r="B18" s="48">
        <v>173</v>
      </c>
      <c r="C18" s="48">
        <v>21</v>
      </c>
      <c r="D18" s="48">
        <v>5</v>
      </c>
      <c r="E18" s="46">
        <f t="shared" si="0"/>
        <v>23.80952380952381</v>
      </c>
      <c r="F18" s="47">
        <v>0</v>
      </c>
      <c r="G18" s="46">
        <f t="shared" si="1"/>
        <v>0</v>
      </c>
      <c r="H18" s="46">
        <f t="shared" si="2"/>
        <v>5</v>
      </c>
      <c r="I18" s="46">
        <f t="shared" si="3"/>
        <v>23.80952380952381</v>
      </c>
      <c r="J18" s="48">
        <v>11</v>
      </c>
      <c r="K18" s="48">
        <v>0</v>
      </c>
      <c r="L18" s="46">
        <f t="shared" si="4"/>
        <v>0</v>
      </c>
      <c r="M18" s="48">
        <v>11</v>
      </c>
      <c r="N18" s="46">
        <f t="shared" si="5"/>
        <v>100</v>
      </c>
    </row>
    <row r="19" spans="1:14" s="9" customFormat="1">
      <c r="A19" s="66" t="s">
        <v>16</v>
      </c>
      <c r="B19" s="48">
        <v>281</v>
      </c>
      <c r="C19" s="48">
        <v>41</v>
      </c>
      <c r="D19" s="48">
        <v>10</v>
      </c>
      <c r="E19" s="46">
        <f t="shared" si="0"/>
        <v>24.390243902439025</v>
      </c>
      <c r="F19" s="47">
        <v>0</v>
      </c>
      <c r="G19" s="46">
        <f t="shared" si="1"/>
        <v>0</v>
      </c>
      <c r="H19" s="46">
        <f t="shared" si="2"/>
        <v>10</v>
      </c>
      <c r="I19" s="46">
        <f t="shared" si="3"/>
        <v>24.390243902439025</v>
      </c>
      <c r="J19" s="48">
        <v>21</v>
      </c>
      <c r="K19" s="48">
        <v>5</v>
      </c>
      <c r="L19" s="46">
        <f t="shared" si="4"/>
        <v>23.80952380952381</v>
      </c>
      <c r="M19" s="48">
        <v>16</v>
      </c>
      <c r="N19" s="46">
        <f t="shared" si="5"/>
        <v>76.19047619047619</v>
      </c>
    </row>
    <row r="20" spans="1:14" s="9" customFormat="1">
      <c r="A20" s="66" t="s">
        <v>17</v>
      </c>
      <c r="B20" s="48">
        <v>179</v>
      </c>
      <c r="C20" s="48">
        <v>25</v>
      </c>
      <c r="D20" s="48">
        <v>8</v>
      </c>
      <c r="E20" s="46">
        <f t="shared" si="0"/>
        <v>32</v>
      </c>
      <c r="F20" s="47">
        <v>0</v>
      </c>
      <c r="G20" s="46">
        <f t="shared" si="1"/>
        <v>0</v>
      </c>
      <c r="H20" s="46">
        <f t="shared" si="2"/>
        <v>8</v>
      </c>
      <c r="I20" s="46">
        <f t="shared" si="3"/>
        <v>32</v>
      </c>
      <c r="J20" s="48">
        <v>15</v>
      </c>
      <c r="K20" s="48">
        <v>1</v>
      </c>
      <c r="L20" s="46">
        <f t="shared" si="4"/>
        <v>6.666666666666667</v>
      </c>
      <c r="M20" s="48">
        <v>14</v>
      </c>
      <c r="N20" s="46">
        <f t="shared" si="5"/>
        <v>93.333333333333329</v>
      </c>
    </row>
    <row r="21" spans="1:14" s="9" customFormat="1">
      <c r="A21" s="66" t="s">
        <v>18</v>
      </c>
      <c r="B21" s="48">
        <v>1402</v>
      </c>
      <c r="C21" s="48">
        <v>149</v>
      </c>
      <c r="D21" s="48">
        <v>39</v>
      </c>
      <c r="E21" s="46">
        <f t="shared" si="0"/>
        <v>26.174496644295303</v>
      </c>
      <c r="F21" s="47">
        <v>0</v>
      </c>
      <c r="G21" s="46">
        <f t="shared" si="1"/>
        <v>0</v>
      </c>
      <c r="H21" s="46">
        <f t="shared" si="2"/>
        <v>39</v>
      </c>
      <c r="I21" s="46">
        <f t="shared" si="3"/>
        <v>26.174496644295303</v>
      </c>
      <c r="J21" s="48">
        <v>109</v>
      </c>
      <c r="K21" s="48">
        <v>8</v>
      </c>
      <c r="L21" s="46">
        <f t="shared" si="4"/>
        <v>7.3394495412844041</v>
      </c>
      <c r="M21" s="48">
        <v>101</v>
      </c>
      <c r="N21" s="46">
        <f t="shared" si="5"/>
        <v>92.660550458715591</v>
      </c>
    </row>
    <row r="22" spans="1:14" s="9" customFormat="1">
      <c r="A22" s="66" t="s">
        <v>19</v>
      </c>
      <c r="B22" s="48">
        <v>231</v>
      </c>
      <c r="C22" s="48">
        <v>26</v>
      </c>
      <c r="D22" s="48">
        <v>5</v>
      </c>
      <c r="E22" s="46">
        <f t="shared" si="0"/>
        <v>19.23076923076923</v>
      </c>
      <c r="F22" s="47">
        <v>0</v>
      </c>
      <c r="G22" s="46">
        <f t="shared" si="1"/>
        <v>0</v>
      </c>
      <c r="H22" s="46">
        <f t="shared" si="2"/>
        <v>5</v>
      </c>
      <c r="I22" s="46">
        <f t="shared" si="3"/>
        <v>19.23076923076923</v>
      </c>
      <c r="J22" s="48">
        <v>32</v>
      </c>
      <c r="K22" s="48">
        <v>11</v>
      </c>
      <c r="L22" s="46">
        <f t="shared" si="4"/>
        <v>34.375</v>
      </c>
      <c r="M22" s="48">
        <v>21</v>
      </c>
      <c r="N22" s="46">
        <f t="shared" si="5"/>
        <v>65.625</v>
      </c>
    </row>
    <row r="23" spans="1:14" s="9" customFormat="1">
      <c r="A23" s="66" t="s">
        <v>20</v>
      </c>
      <c r="B23" s="48">
        <v>114</v>
      </c>
      <c r="C23" s="48">
        <v>14</v>
      </c>
      <c r="D23" s="48">
        <v>3</v>
      </c>
      <c r="E23" s="46">
        <f t="shared" si="0"/>
        <v>21.428571428571427</v>
      </c>
      <c r="F23" s="47">
        <v>0</v>
      </c>
      <c r="G23" s="46">
        <f t="shared" si="1"/>
        <v>0</v>
      </c>
      <c r="H23" s="46">
        <f t="shared" si="2"/>
        <v>3</v>
      </c>
      <c r="I23" s="46">
        <f t="shared" si="3"/>
        <v>21.428571428571427</v>
      </c>
      <c r="J23" s="48">
        <v>10</v>
      </c>
      <c r="K23" s="48">
        <v>1</v>
      </c>
      <c r="L23" s="46">
        <f t="shared" si="4"/>
        <v>10</v>
      </c>
      <c r="M23" s="48">
        <v>9</v>
      </c>
      <c r="N23" s="46">
        <f t="shared" si="5"/>
        <v>90</v>
      </c>
    </row>
    <row r="24" spans="1:14" s="9" customFormat="1" ht="24">
      <c r="A24" s="66" t="s">
        <v>21</v>
      </c>
      <c r="B24" s="48">
        <v>232</v>
      </c>
      <c r="C24" s="48">
        <v>35</v>
      </c>
      <c r="D24" s="48">
        <v>6</v>
      </c>
      <c r="E24" s="46">
        <f t="shared" si="0"/>
        <v>17.142857142857142</v>
      </c>
      <c r="F24" s="47">
        <v>0</v>
      </c>
      <c r="G24" s="46">
        <f t="shared" si="1"/>
        <v>0</v>
      </c>
      <c r="H24" s="46">
        <f t="shared" si="2"/>
        <v>6</v>
      </c>
      <c r="I24" s="46">
        <f t="shared" si="3"/>
        <v>17.142857142857142</v>
      </c>
      <c r="J24" s="48">
        <v>12</v>
      </c>
      <c r="K24" s="48">
        <v>0</v>
      </c>
      <c r="L24" s="46">
        <f t="shared" si="4"/>
        <v>0</v>
      </c>
      <c r="M24" s="48">
        <v>12</v>
      </c>
      <c r="N24" s="46">
        <f t="shared" si="5"/>
        <v>100</v>
      </c>
    </row>
    <row r="25" spans="1:14" s="9" customFormat="1">
      <c r="A25" s="66" t="s">
        <v>22</v>
      </c>
      <c r="B25" s="48">
        <v>66</v>
      </c>
      <c r="C25" s="48">
        <v>3</v>
      </c>
      <c r="D25" s="48">
        <v>1</v>
      </c>
      <c r="E25" s="46">
        <f t="shared" si="0"/>
        <v>33.333333333333336</v>
      </c>
      <c r="F25" s="47">
        <v>0</v>
      </c>
      <c r="G25" s="46">
        <f t="shared" si="1"/>
        <v>0</v>
      </c>
      <c r="H25" s="46">
        <f t="shared" si="2"/>
        <v>1</v>
      </c>
      <c r="I25" s="46">
        <f t="shared" si="3"/>
        <v>33.333333333333336</v>
      </c>
      <c r="J25" s="48">
        <v>12</v>
      </c>
      <c r="K25" s="48">
        <v>3</v>
      </c>
      <c r="L25" s="46">
        <f t="shared" si="4"/>
        <v>25</v>
      </c>
      <c r="M25" s="48">
        <v>9</v>
      </c>
      <c r="N25" s="46">
        <f t="shared" si="5"/>
        <v>75</v>
      </c>
    </row>
    <row r="26" spans="1:14" s="9" customFormat="1">
      <c r="A26" s="66" t="s">
        <v>23</v>
      </c>
      <c r="B26" s="48">
        <v>598</v>
      </c>
      <c r="C26" s="48">
        <v>74</v>
      </c>
      <c r="D26" s="48">
        <v>17</v>
      </c>
      <c r="E26" s="46">
        <f t="shared" si="0"/>
        <v>22.972972972972972</v>
      </c>
      <c r="F26" s="47">
        <v>0</v>
      </c>
      <c r="G26" s="46">
        <f t="shared" si="1"/>
        <v>0</v>
      </c>
      <c r="H26" s="46">
        <f t="shared" si="2"/>
        <v>17</v>
      </c>
      <c r="I26" s="46">
        <f t="shared" si="3"/>
        <v>22.972972972972972</v>
      </c>
      <c r="J26" s="48">
        <v>47</v>
      </c>
      <c r="K26" s="48">
        <v>2</v>
      </c>
      <c r="L26" s="46">
        <f t="shared" si="4"/>
        <v>4.2553191489361701</v>
      </c>
      <c r="M26" s="48">
        <v>45</v>
      </c>
      <c r="N26" s="46">
        <f t="shared" si="5"/>
        <v>95.744680851063833</v>
      </c>
    </row>
    <row r="27" spans="1:14" s="9" customFormat="1">
      <c r="A27" s="66" t="s">
        <v>24</v>
      </c>
      <c r="B27" s="48">
        <v>303</v>
      </c>
      <c r="C27" s="48">
        <v>21</v>
      </c>
      <c r="D27" s="48">
        <v>6</v>
      </c>
      <c r="E27" s="46">
        <f t="shared" si="0"/>
        <v>28.571428571428573</v>
      </c>
      <c r="F27" s="47">
        <v>0</v>
      </c>
      <c r="G27" s="46">
        <f t="shared" si="1"/>
        <v>0</v>
      </c>
      <c r="H27" s="46">
        <f t="shared" si="2"/>
        <v>6</v>
      </c>
      <c r="I27" s="46">
        <f t="shared" si="3"/>
        <v>28.571428571428573</v>
      </c>
      <c r="J27" s="48">
        <v>49</v>
      </c>
      <c r="K27" s="48">
        <v>19</v>
      </c>
      <c r="L27" s="46">
        <f t="shared" si="4"/>
        <v>38.775510204081634</v>
      </c>
      <c r="M27" s="48">
        <v>30</v>
      </c>
      <c r="N27" s="46">
        <f t="shared" si="5"/>
        <v>61.224489795918366</v>
      </c>
    </row>
    <row r="28" spans="1:14">
      <c r="A28" s="66" t="s">
        <v>25</v>
      </c>
      <c r="B28" s="48">
        <v>434</v>
      </c>
      <c r="C28" s="48">
        <v>46</v>
      </c>
      <c r="D28" s="47">
        <v>14</v>
      </c>
      <c r="E28" s="46">
        <f t="shared" si="0"/>
        <v>30.434782608695652</v>
      </c>
      <c r="F28" s="47">
        <v>0</v>
      </c>
      <c r="G28" s="46">
        <f t="shared" si="1"/>
        <v>0</v>
      </c>
      <c r="H28" s="46">
        <f t="shared" si="2"/>
        <v>14</v>
      </c>
      <c r="I28" s="46">
        <f t="shared" si="3"/>
        <v>30.434782608695652</v>
      </c>
      <c r="J28" s="48">
        <v>46</v>
      </c>
      <c r="K28" s="47">
        <v>7</v>
      </c>
      <c r="L28" s="46">
        <f t="shared" si="4"/>
        <v>15.217391304347826</v>
      </c>
      <c r="M28" s="47">
        <v>39</v>
      </c>
      <c r="N28" s="46">
        <f t="shared" si="5"/>
        <v>84.782608695652172</v>
      </c>
    </row>
    <row r="29" spans="1:14">
      <c r="A29" s="122" t="s">
        <v>26</v>
      </c>
      <c r="B29" s="115">
        <f>SUM(B11:B28)</f>
        <v>5567</v>
      </c>
      <c r="C29" s="115">
        <f>SUM(C11:C28)</f>
        <v>650</v>
      </c>
      <c r="D29" s="115">
        <f>SUM(D11:D28)</f>
        <v>165</v>
      </c>
      <c r="E29" s="115">
        <f t="shared" si="0"/>
        <v>25.384615384615383</v>
      </c>
      <c r="F29" s="115">
        <f>SUM(F11:F28)</f>
        <v>1</v>
      </c>
      <c r="G29" s="115">
        <f t="shared" si="1"/>
        <v>0.15384615384615385</v>
      </c>
      <c r="H29" s="115">
        <f>SUM(H11:H28)</f>
        <v>166</v>
      </c>
      <c r="I29" s="115">
        <f t="shared" si="3"/>
        <v>25.53846153846154</v>
      </c>
      <c r="J29" s="115">
        <f>SUM(J11:J28)</f>
        <v>539</v>
      </c>
      <c r="K29" s="115">
        <f>SUM(K11:K28)</f>
        <v>95</v>
      </c>
      <c r="L29" s="115">
        <f t="shared" si="4"/>
        <v>17.625231910946198</v>
      </c>
      <c r="M29" s="115">
        <f>SUM(M11:M28)</f>
        <v>444</v>
      </c>
      <c r="N29" s="115">
        <f t="shared" si="5"/>
        <v>82.374768089053802</v>
      </c>
    </row>
    <row r="30" spans="1:14">
      <c r="A30" s="67" t="s">
        <v>27</v>
      </c>
      <c r="B30" s="49">
        <v>61545</v>
      </c>
      <c r="C30" s="49">
        <v>7828</v>
      </c>
      <c r="D30" s="49">
        <v>859</v>
      </c>
      <c r="E30" s="49">
        <f t="shared" si="0"/>
        <v>10.97342871742463</v>
      </c>
      <c r="F30" s="49">
        <v>40</v>
      </c>
      <c r="G30" s="49">
        <f t="shared" si="1"/>
        <v>0.510986203372509</v>
      </c>
      <c r="H30" s="49">
        <f>SUM(D30+F30)</f>
        <v>899</v>
      </c>
      <c r="I30" s="49">
        <f t="shared" si="3"/>
        <v>11.484414920797139</v>
      </c>
      <c r="J30" s="49">
        <v>3557</v>
      </c>
      <c r="K30" s="49">
        <v>282</v>
      </c>
      <c r="L30" s="49">
        <f>SUM(K30*100)/J30</f>
        <v>7.9280292381220132</v>
      </c>
      <c r="M30" s="49">
        <v>3275</v>
      </c>
      <c r="N30" s="49">
        <f t="shared" si="5"/>
        <v>92.071970761877992</v>
      </c>
    </row>
    <row r="31" spans="1:14">
      <c r="A31" s="67" t="s">
        <v>28</v>
      </c>
      <c r="B31" s="49">
        <v>386756</v>
      </c>
      <c r="C31" s="49">
        <v>37975</v>
      </c>
      <c r="D31" s="49">
        <v>4932</v>
      </c>
      <c r="E31" s="49">
        <f t="shared" si="0"/>
        <v>12.98749177090191</v>
      </c>
      <c r="F31" s="49">
        <v>213</v>
      </c>
      <c r="G31" s="49">
        <f t="shared" si="1"/>
        <v>0.56089532587228441</v>
      </c>
      <c r="H31" s="49">
        <f>SUM(D31+F31)</f>
        <v>5145</v>
      </c>
      <c r="I31" s="49">
        <f t="shared" si="3"/>
        <v>13.548387096774194</v>
      </c>
      <c r="J31" s="49">
        <v>29153</v>
      </c>
      <c r="K31" s="49">
        <v>5046</v>
      </c>
      <c r="L31" s="49">
        <f>(K31*100)/J31</f>
        <v>17.308681782320861</v>
      </c>
      <c r="M31" s="49">
        <v>24107</v>
      </c>
      <c r="N31" s="49">
        <f t="shared" si="5"/>
        <v>82.691318217679139</v>
      </c>
    </row>
    <row r="32" spans="1:14">
      <c r="A32" s="67" t="s">
        <v>7</v>
      </c>
      <c r="B32" s="49">
        <v>4718444</v>
      </c>
      <c r="C32" s="49">
        <v>415849</v>
      </c>
      <c r="D32" s="49">
        <v>57175</v>
      </c>
      <c r="E32" s="49">
        <f t="shared" si="0"/>
        <v>13.748981000315018</v>
      </c>
      <c r="F32" s="49">
        <v>3968</v>
      </c>
      <c r="G32" s="49">
        <f t="shared" si="1"/>
        <v>0.95419250737647554</v>
      </c>
      <c r="H32" s="49">
        <f>SUM(D32+F32)</f>
        <v>61143</v>
      </c>
      <c r="I32" s="49">
        <f t="shared" si="3"/>
        <v>14.703173507691494</v>
      </c>
      <c r="J32" s="49">
        <v>369369</v>
      </c>
      <c r="K32" s="49">
        <v>61441</v>
      </c>
      <c r="L32" s="49">
        <f>(K32*100)/J32</f>
        <v>16.634043463311755</v>
      </c>
      <c r="M32" s="49">
        <v>307928</v>
      </c>
      <c r="N32" s="49">
        <f t="shared" si="5"/>
        <v>83.365956536688245</v>
      </c>
    </row>
    <row r="33" spans="1:14" s="183" customFormat="1">
      <c r="A33" s="179"/>
      <c r="B33" s="180"/>
      <c r="C33" s="180"/>
      <c r="D33" s="180"/>
      <c r="E33" s="180"/>
      <c r="F33" s="180"/>
      <c r="G33" s="180"/>
      <c r="H33" s="180"/>
      <c r="I33" s="180"/>
      <c r="J33" s="180"/>
      <c r="K33" s="180"/>
      <c r="L33" s="180"/>
      <c r="M33" s="180"/>
      <c r="N33" s="180"/>
    </row>
    <row r="34" spans="1:14">
      <c r="A34" s="12"/>
      <c r="B34" s="44"/>
      <c r="C34" s="44"/>
      <c r="D34" s="44"/>
      <c r="E34" s="44"/>
      <c r="F34" s="44"/>
      <c r="G34" s="44"/>
      <c r="H34" s="44"/>
      <c r="I34" s="44"/>
      <c r="J34" s="44"/>
      <c r="K34" s="44"/>
      <c r="L34" s="44"/>
      <c r="M34" s="44"/>
      <c r="N34" s="44"/>
    </row>
    <row r="35" spans="1:14" ht="15.75">
      <c r="A35" s="380" t="s">
        <v>607</v>
      </c>
      <c r="B35" s="381"/>
      <c r="C35" s="381"/>
      <c r="D35" s="381"/>
      <c r="E35" s="381"/>
      <c r="F35" s="381"/>
      <c r="G35" s="381"/>
      <c r="H35" s="381"/>
      <c r="I35" s="381"/>
      <c r="J35" s="381"/>
      <c r="K35" s="381"/>
      <c r="L35" s="381"/>
      <c r="M35" s="381"/>
      <c r="N35" s="382"/>
    </row>
    <row r="36" spans="1:14" s="183" customFormat="1">
      <c r="A36" s="176"/>
      <c r="B36" s="177"/>
      <c r="C36" s="177"/>
      <c r="D36" s="177"/>
      <c r="E36" s="177"/>
      <c r="F36" s="177"/>
      <c r="G36" s="177"/>
      <c r="H36" s="177"/>
      <c r="I36" s="177"/>
      <c r="J36" s="177"/>
      <c r="K36" s="177"/>
      <c r="L36" s="177"/>
      <c r="M36" s="177"/>
      <c r="N36" s="178"/>
    </row>
    <row r="37" spans="1:14">
      <c r="A37" s="315" t="s">
        <v>467</v>
      </c>
      <c r="B37" s="315"/>
      <c r="C37" s="315"/>
      <c r="D37" s="315"/>
      <c r="E37" s="315"/>
      <c r="F37" s="315"/>
      <c r="G37" s="315"/>
      <c r="H37" s="315"/>
      <c r="I37" s="315"/>
      <c r="J37" s="315"/>
      <c r="K37" s="315"/>
      <c r="L37" s="315"/>
      <c r="M37" s="315"/>
      <c r="N37" s="315"/>
    </row>
    <row r="38" spans="1:14">
      <c r="A38" s="315" t="s">
        <v>222</v>
      </c>
      <c r="B38" s="315"/>
      <c r="C38" s="315"/>
      <c r="D38" s="315"/>
      <c r="E38" s="315"/>
      <c r="F38" s="315"/>
      <c r="G38" s="315"/>
      <c r="H38" s="315"/>
      <c r="I38" s="315"/>
      <c r="J38" s="315"/>
      <c r="K38" s="315"/>
      <c r="L38" s="315"/>
      <c r="M38" s="315"/>
      <c r="N38" s="315"/>
    </row>
    <row r="39" spans="1:14">
      <c r="A39" s="315" t="s">
        <v>210</v>
      </c>
      <c r="B39" s="315"/>
      <c r="C39" s="315"/>
      <c r="D39" s="315"/>
      <c r="E39" s="315"/>
      <c r="F39" s="315"/>
      <c r="G39" s="315"/>
      <c r="H39" s="315"/>
      <c r="I39" s="315"/>
      <c r="J39" s="315"/>
      <c r="K39" s="315"/>
      <c r="L39" s="315"/>
      <c r="M39" s="315"/>
      <c r="N39" s="315"/>
    </row>
    <row r="40" spans="1:14">
      <c r="A40" s="315" t="s">
        <v>211</v>
      </c>
      <c r="B40" s="315"/>
      <c r="C40" s="315"/>
      <c r="D40" s="315"/>
      <c r="E40" s="315"/>
      <c r="F40" s="315"/>
      <c r="G40" s="315"/>
      <c r="H40" s="315"/>
      <c r="I40" s="315"/>
      <c r="J40" s="315"/>
      <c r="K40" s="315"/>
      <c r="L40" s="315"/>
      <c r="M40" s="315"/>
      <c r="N40" s="315"/>
    </row>
    <row r="41" spans="1:14">
      <c r="A41" s="315" t="s">
        <v>212</v>
      </c>
      <c r="B41" s="315"/>
      <c r="C41" s="315"/>
      <c r="D41" s="315"/>
      <c r="E41" s="315"/>
      <c r="F41" s="315"/>
      <c r="G41" s="315"/>
      <c r="H41" s="315"/>
      <c r="I41" s="315"/>
      <c r="J41" s="315"/>
      <c r="K41" s="315"/>
      <c r="L41" s="315"/>
      <c r="M41" s="315"/>
      <c r="N41" s="315"/>
    </row>
    <row r="42" spans="1:14" ht="24">
      <c r="A42" s="132" t="s">
        <v>46</v>
      </c>
      <c r="B42" s="175" t="s">
        <v>223</v>
      </c>
      <c r="C42" s="175" t="s">
        <v>115</v>
      </c>
      <c r="D42" s="430" t="s">
        <v>214</v>
      </c>
      <c r="E42" s="430"/>
      <c r="F42" s="430" t="s">
        <v>215</v>
      </c>
      <c r="G42" s="430"/>
      <c r="H42" s="430" t="s">
        <v>216</v>
      </c>
      <c r="I42" s="430"/>
      <c r="J42" s="175" t="s">
        <v>121</v>
      </c>
      <c r="K42" s="430" t="s">
        <v>217</v>
      </c>
      <c r="L42" s="430"/>
      <c r="M42" s="430" t="s">
        <v>218</v>
      </c>
      <c r="N42" s="430"/>
    </row>
    <row r="43" spans="1:14" ht="36">
      <c r="A43" s="128"/>
      <c r="B43" s="130" t="s">
        <v>52</v>
      </c>
      <c r="C43" s="130" t="s">
        <v>219</v>
      </c>
      <c r="D43" s="130" t="s">
        <v>52</v>
      </c>
      <c r="E43" s="130" t="s">
        <v>220</v>
      </c>
      <c r="F43" s="130" t="s">
        <v>52</v>
      </c>
      <c r="G43" s="130" t="s">
        <v>220</v>
      </c>
      <c r="H43" s="130" t="s">
        <v>52</v>
      </c>
      <c r="I43" s="130" t="s">
        <v>220</v>
      </c>
      <c r="J43" s="130" t="s">
        <v>52</v>
      </c>
      <c r="K43" s="130" t="s">
        <v>52</v>
      </c>
      <c r="L43" s="130" t="s">
        <v>221</v>
      </c>
      <c r="M43" s="130" t="s">
        <v>52</v>
      </c>
      <c r="N43" s="130" t="s">
        <v>221</v>
      </c>
    </row>
    <row r="44" spans="1:14" s="9" customFormat="1">
      <c r="A44" s="124" t="s">
        <v>8</v>
      </c>
      <c r="B44" s="125">
        <v>872.97</v>
      </c>
      <c r="C44" s="46">
        <v>297.02999999999997</v>
      </c>
      <c r="D44" s="125">
        <v>19.91</v>
      </c>
      <c r="E44" s="125">
        <f t="shared" ref="E44:E65" si="6">(D44*100)/C44</f>
        <v>6.7030266303067032</v>
      </c>
      <c r="F44" s="125">
        <v>35.78</v>
      </c>
      <c r="G44" s="125">
        <f t="shared" ref="G44:G65" si="7">(F44*100)/C44</f>
        <v>12.045921287412048</v>
      </c>
      <c r="H44" s="125">
        <f t="shared" ref="H44:H65" si="8">SUM(D44+F44)</f>
        <v>55.69</v>
      </c>
      <c r="I44" s="125">
        <f t="shared" ref="I44:I65" si="9">(H44*100)/C44</f>
        <v>18.748947917718752</v>
      </c>
      <c r="J44" s="46">
        <v>155.16</v>
      </c>
      <c r="K44" s="125">
        <v>45.65</v>
      </c>
      <c r="L44" s="125">
        <f t="shared" ref="L44:L65" si="10">(K44*100)/J44</f>
        <v>29.421242588295954</v>
      </c>
      <c r="M44" s="125">
        <v>109.51</v>
      </c>
      <c r="N44" s="125">
        <f t="shared" ref="N44:N65" si="11">(M44*100)/J44</f>
        <v>70.578757411704046</v>
      </c>
    </row>
    <row r="45" spans="1:14" s="9" customFormat="1">
      <c r="A45" s="3" t="s">
        <v>9</v>
      </c>
      <c r="B45" s="48">
        <v>290.07</v>
      </c>
      <c r="C45" s="47">
        <v>23.78</v>
      </c>
      <c r="D45" s="48">
        <v>7.76</v>
      </c>
      <c r="E45" s="125">
        <f t="shared" si="6"/>
        <v>32.632464255677036</v>
      </c>
      <c r="F45" s="48">
        <v>0</v>
      </c>
      <c r="G45" s="125">
        <f t="shared" si="7"/>
        <v>0</v>
      </c>
      <c r="H45" s="125">
        <f t="shared" si="8"/>
        <v>7.76</v>
      </c>
      <c r="I45" s="125">
        <f t="shared" si="9"/>
        <v>32.632464255677036</v>
      </c>
      <c r="J45" s="47">
        <v>81.93</v>
      </c>
      <c r="K45" s="48">
        <v>43.13</v>
      </c>
      <c r="L45" s="125">
        <f t="shared" si="10"/>
        <v>52.642499694861463</v>
      </c>
      <c r="M45" s="48">
        <v>38.799999999999997</v>
      </c>
      <c r="N45" s="125">
        <f t="shared" si="11"/>
        <v>47.357500305138522</v>
      </c>
    </row>
    <row r="46" spans="1:14" s="9" customFormat="1">
      <c r="A46" s="3" t="s">
        <v>10</v>
      </c>
      <c r="B46" s="48">
        <v>566.99</v>
      </c>
      <c r="C46" s="47">
        <v>265.58999999999997</v>
      </c>
      <c r="D46" s="48">
        <v>11.89</v>
      </c>
      <c r="E46" s="125">
        <f t="shared" si="6"/>
        <v>4.4768251816709972</v>
      </c>
      <c r="F46" s="48">
        <v>0</v>
      </c>
      <c r="G46" s="125">
        <f t="shared" si="7"/>
        <v>0</v>
      </c>
      <c r="H46" s="125">
        <f t="shared" si="8"/>
        <v>11.89</v>
      </c>
      <c r="I46" s="125">
        <f t="shared" si="9"/>
        <v>4.4768251816709972</v>
      </c>
      <c r="J46" s="47">
        <v>54.76</v>
      </c>
      <c r="K46" s="48">
        <v>11.81</v>
      </c>
      <c r="L46" s="125">
        <f t="shared" si="10"/>
        <v>21.566837107377648</v>
      </c>
      <c r="M46" s="48">
        <v>42.95</v>
      </c>
      <c r="N46" s="125">
        <f t="shared" si="11"/>
        <v>78.433162892622349</v>
      </c>
    </row>
    <row r="47" spans="1:14" s="9" customFormat="1">
      <c r="A47" s="3" t="s">
        <v>11</v>
      </c>
      <c r="B47" s="48">
        <v>687.82</v>
      </c>
      <c r="C47" s="48">
        <v>253.29</v>
      </c>
      <c r="D47" s="48">
        <v>56.32</v>
      </c>
      <c r="E47" s="125">
        <f t="shared" si="6"/>
        <v>22.235382368036639</v>
      </c>
      <c r="F47" s="48">
        <v>0</v>
      </c>
      <c r="G47" s="125">
        <f t="shared" si="7"/>
        <v>0</v>
      </c>
      <c r="H47" s="125">
        <f t="shared" si="8"/>
        <v>56.32</v>
      </c>
      <c r="I47" s="125">
        <f t="shared" si="9"/>
        <v>22.235382368036639</v>
      </c>
      <c r="J47" s="48">
        <v>71.97</v>
      </c>
      <c r="K47" s="48">
        <v>2</v>
      </c>
      <c r="L47" s="125">
        <f t="shared" si="10"/>
        <v>2.7789356676392942</v>
      </c>
      <c r="M47" s="48">
        <v>69.97</v>
      </c>
      <c r="N47" s="125">
        <f t="shared" si="11"/>
        <v>97.221064332360712</v>
      </c>
    </row>
    <row r="48" spans="1:14" s="9" customFormat="1">
      <c r="A48" s="3" t="s">
        <v>12</v>
      </c>
      <c r="B48" s="48">
        <v>515.12</v>
      </c>
      <c r="C48" s="48">
        <v>116.28</v>
      </c>
      <c r="D48" s="48">
        <v>23.07</v>
      </c>
      <c r="E48" s="125">
        <f t="shared" si="6"/>
        <v>19.840041279669762</v>
      </c>
      <c r="F48" s="48">
        <v>0</v>
      </c>
      <c r="G48" s="125">
        <f t="shared" si="7"/>
        <v>0</v>
      </c>
      <c r="H48" s="125">
        <f t="shared" si="8"/>
        <v>23.07</v>
      </c>
      <c r="I48" s="125">
        <f t="shared" si="9"/>
        <v>19.840041279669762</v>
      </c>
      <c r="J48" s="48">
        <v>75.63</v>
      </c>
      <c r="K48" s="48">
        <v>11.9</v>
      </c>
      <c r="L48" s="125">
        <f t="shared" si="10"/>
        <v>15.734496892767421</v>
      </c>
      <c r="M48" s="48">
        <v>63.73</v>
      </c>
      <c r="N48" s="125">
        <f t="shared" si="11"/>
        <v>84.26550310723259</v>
      </c>
    </row>
    <row r="49" spans="1:14" s="9" customFormat="1">
      <c r="A49" s="3" t="s">
        <v>13</v>
      </c>
      <c r="B49" s="48">
        <v>1706.13</v>
      </c>
      <c r="C49" s="48">
        <v>986.92</v>
      </c>
      <c r="D49" s="48">
        <v>61.79</v>
      </c>
      <c r="E49" s="125">
        <f t="shared" si="6"/>
        <v>6.2608924735540876</v>
      </c>
      <c r="F49" s="48">
        <v>0</v>
      </c>
      <c r="G49" s="125">
        <f t="shared" si="7"/>
        <v>0</v>
      </c>
      <c r="H49" s="125">
        <f t="shared" si="8"/>
        <v>61.79</v>
      </c>
      <c r="I49" s="125">
        <f t="shared" si="9"/>
        <v>6.2608924735540876</v>
      </c>
      <c r="J49" s="48">
        <v>71.87</v>
      </c>
      <c r="K49" s="48">
        <v>0</v>
      </c>
      <c r="L49" s="125">
        <f t="shared" si="10"/>
        <v>0</v>
      </c>
      <c r="M49" s="48">
        <v>71.87</v>
      </c>
      <c r="N49" s="125">
        <f t="shared" si="11"/>
        <v>100</v>
      </c>
    </row>
    <row r="50" spans="1:14" s="9" customFormat="1">
      <c r="A50" s="3" t="s">
        <v>14</v>
      </c>
      <c r="B50" s="48">
        <v>178.03</v>
      </c>
      <c r="C50" s="48">
        <v>39.99</v>
      </c>
      <c r="D50" s="48">
        <v>23.22</v>
      </c>
      <c r="E50" s="125">
        <f t="shared" si="6"/>
        <v>58.064516129032256</v>
      </c>
      <c r="F50" s="48">
        <v>0</v>
      </c>
      <c r="G50" s="125">
        <f t="shared" si="7"/>
        <v>0</v>
      </c>
      <c r="H50" s="125">
        <f t="shared" si="8"/>
        <v>23.22</v>
      </c>
      <c r="I50" s="125">
        <f t="shared" si="9"/>
        <v>58.064516129032256</v>
      </c>
      <c r="J50" s="48">
        <v>52.04</v>
      </c>
      <c r="K50" s="48">
        <v>9.14</v>
      </c>
      <c r="L50" s="125">
        <f t="shared" si="10"/>
        <v>17.563412759415833</v>
      </c>
      <c r="M50" s="48">
        <v>42.9</v>
      </c>
      <c r="N50" s="125">
        <f t="shared" si="11"/>
        <v>82.436587240584174</v>
      </c>
    </row>
    <row r="51" spans="1:14" s="9" customFormat="1">
      <c r="A51" s="3" t="s">
        <v>15</v>
      </c>
      <c r="B51" s="48">
        <v>501.11</v>
      </c>
      <c r="C51" s="48">
        <v>136.19999999999999</v>
      </c>
      <c r="D51" s="48">
        <v>16.88</v>
      </c>
      <c r="E51" s="125">
        <f t="shared" si="6"/>
        <v>12.393538913362702</v>
      </c>
      <c r="F51" s="48">
        <v>0</v>
      </c>
      <c r="G51" s="125">
        <f t="shared" si="7"/>
        <v>0</v>
      </c>
      <c r="H51" s="125">
        <f t="shared" si="8"/>
        <v>16.88</v>
      </c>
      <c r="I51" s="125">
        <f t="shared" si="9"/>
        <v>12.393538913362702</v>
      </c>
      <c r="J51" s="48">
        <v>39.340000000000003</v>
      </c>
      <c r="K51" s="48">
        <v>0</v>
      </c>
      <c r="L51" s="125">
        <f t="shared" si="10"/>
        <v>0</v>
      </c>
      <c r="M51" s="48">
        <v>39.340000000000003</v>
      </c>
      <c r="N51" s="125">
        <f t="shared" si="11"/>
        <v>100</v>
      </c>
    </row>
    <row r="52" spans="1:14" s="9" customFormat="1">
      <c r="A52" s="3" t="s">
        <v>16</v>
      </c>
      <c r="B52" s="48">
        <v>804.98</v>
      </c>
      <c r="C52" s="48">
        <v>257.64</v>
      </c>
      <c r="D52" s="48">
        <v>40.22</v>
      </c>
      <c r="E52" s="125">
        <f t="shared" si="6"/>
        <v>15.610929979816799</v>
      </c>
      <c r="F52" s="48">
        <v>0</v>
      </c>
      <c r="G52" s="125">
        <f t="shared" si="7"/>
        <v>0</v>
      </c>
      <c r="H52" s="125">
        <f t="shared" si="8"/>
        <v>40.22</v>
      </c>
      <c r="I52" s="125">
        <f t="shared" si="9"/>
        <v>15.610929979816799</v>
      </c>
      <c r="J52" s="48">
        <v>76.94</v>
      </c>
      <c r="K52" s="48">
        <v>11.42</v>
      </c>
      <c r="L52" s="125">
        <f t="shared" si="10"/>
        <v>14.842734598388356</v>
      </c>
      <c r="M52" s="48">
        <v>65.52</v>
      </c>
      <c r="N52" s="125">
        <f t="shared" si="11"/>
        <v>85.157265401611653</v>
      </c>
    </row>
    <row r="53" spans="1:14" s="9" customFormat="1">
      <c r="A53" s="3" t="s">
        <v>17</v>
      </c>
      <c r="B53" s="48">
        <v>479.08</v>
      </c>
      <c r="C53" s="48">
        <v>120.63</v>
      </c>
      <c r="D53" s="48">
        <v>25.91</v>
      </c>
      <c r="E53" s="125">
        <f t="shared" si="6"/>
        <v>21.478902428914864</v>
      </c>
      <c r="F53" s="48">
        <v>0</v>
      </c>
      <c r="G53" s="125">
        <f t="shared" si="7"/>
        <v>0</v>
      </c>
      <c r="H53" s="125">
        <f t="shared" si="8"/>
        <v>25.91</v>
      </c>
      <c r="I53" s="125">
        <f t="shared" si="9"/>
        <v>21.478902428914864</v>
      </c>
      <c r="J53" s="48">
        <v>35.9</v>
      </c>
      <c r="K53" s="48">
        <v>2.2999999999999998</v>
      </c>
      <c r="L53" s="125">
        <f t="shared" si="10"/>
        <v>6.4066852367688014</v>
      </c>
      <c r="M53" s="48">
        <v>33.6</v>
      </c>
      <c r="N53" s="125">
        <f t="shared" si="11"/>
        <v>93.593314763231206</v>
      </c>
    </row>
    <row r="54" spans="1:14" s="9" customFormat="1">
      <c r="A54" s="3" t="s">
        <v>18</v>
      </c>
      <c r="B54" s="48">
        <v>5845.92</v>
      </c>
      <c r="C54" s="48">
        <v>2149.27</v>
      </c>
      <c r="D54" s="48">
        <v>262.69</v>
      </c>
      <c r="E54" s="125">
        <f t="shared" si="6"/>
        <v>12.222289428503631</v>
      </c>
      <c r="F54" s="48">
        <v>0</v>
      </c>
      <c r="G54" s="125">
        <f t="shared" si="7"/>
        <v>0</v>
      </c>
      <c r="H54" s="125">
        <f t="shared" si="8"/>
        <v>262.69</v>
      </c>
      <c r="I54" s="125">
        <f t="shared" si="9"/>
        <v>12.222289428503631</v>
      </c>
      <c r="J54" s="48">
        <v>527.33000000000004</v>
      </c>
      <c r="K54" s="48">
        <v>33.71</v>
      </c>
      <c r="L54" s="125">
        <f t="shared" si="10"/>
        <v>6.3925814954582512</v>
      </c>
      <c r="M54" s="48">
        <v>493.62</v>
      </c>
      <c r="N54" s="125">
        <f t="shared" si="11"/>
        <v>93.607418504541741</v>
      </c>
    </row>
    <row r="55" spans="1:14" s="9" customFormat="1">
      <c r="A55" s="3" t="s">
        <v>19</v>
      </c>
      <c r="B55" s="48">
        <v>710.99</v>
      </c>
      <c r="C55" s="48">
        <v>319.47000000000003</v>
      </c>
      <c r="D55" s="48">
        <v>16.100000000000001</v>
      </c>
      <c r="E55" s="125">
        <f t="shared" si="6"/>
        <v>5.0395968322534204</v>
      </c>
      <c r="F55" s="48">
        <v>0</v>
      </c>
      <c r="G55" s="125">
        <f t="shared" si="7"/>
        <v>0</v>
      </c>
      <c r="H55" s="125">
        <f t="shared" si="8"/>
        <v>16.100000000000001</v>
      </c>
      <c r="I55" s="125">
        <f t="shared" si="9"/>
        <v>5.0395968322534204</v>
      </c>
      <c r="J55" s="48">
        <v>96.69</v>
      </c>
      <c r="K55" s="48">
        <v>38.49</v>
      </c>
      <c r="L55" s="125">
        <f t="shared" si="10"/>
        <v>39.807632640397145</v>
      </c>
      <c r="M55" s="48">
        <v>58.2</v>
      </c>
      <c r="N55" s="125">
        <f t="shared" si="11"/>
        <v>60.192367359602855</v>
      </c>
    </row>
    <row r="56" spans="1:14" s="9" customFormat="1">
      <c r="A56" s="3" t="s">
        <v>20</v>
      </c>
      <c r="B56" s="48">
        <v>331.05</v>
      </c>
      <c r="C56" s="48">
        <v>179.99</v>
      </c>
      <c r="D56" s="48">
        <v>11.37</v>
      </c>
      <c r="E56" s="125">
        <f t="shared" si="6"/>
        <v>6.3170176120895603</v>
      </c>
      <c r="F56" s="48">
        <v>0</v>
      </c>
      <c r="G56" s="125">
        <f t="shared" si="7"/>
        <v>0</v>
      </c>
      <c r="H56" s="125">
        <f t="shared" si="8"/>
        <v>11.37</v>
      </c>
      <c r="I56" s="125">
        <f t="shared" si="9"/>
        <v>6.3170176120895603</v>
      </c>
      <c r="J56" s="48">
        <v>27.27</v>
      </c>
      <c r="K56" s="48">
        <v>1</v>
      </c>
      <c r="L56" s="125">
        <f t="shared" si="10"/>
        <v>3.6670333700036672</v>
      </c>
      <c r="M56" s="48">
        <v>26.27</v>
      </c>
      <c r="N56" s="125">
        <f t="shared" si="11"/>
        <v>96.332966629996335</v>
      </c>
    </row>
    <row r="57" spans="1:14" s="9" customFormat="1" ht="24">
      <c r="A57" s="3" t="s">
        <v>21</v>
      </c>
      <c r="B57" s="48">
        <v>635.24</v>
      </c>
      <c r="C57" s="48">
        <v>256.20999999999998</v>
      </c>
      <c r="D57" s="48">
        <v>30.53</v>
      </c>
      <c r="E57" s="125">
        <f t="shared" si="6"/>
        <v>11.916006400999182</v>
      </c>
      <c r="F57" s="48">
        <v>0</v>
      </c>
      <c r="G57" s="125">
        <f t="shared" si="7"/>
        <v>0</v>
      </c>
      <c r="H57" s="125">
        <f t="shared" si="8"/>
        <v>30.53</v>
      </c>
      <c r="I57" s="125">
        <f t="shared" si="9"/>
        <v>11.916006400999182</v>
      </c>
      <c r="J57" s="48">
        <v>35.049999999999997</v>
      </c>
      <c r="K57" s="48">
        <v>0</v>
      </c>
      <c r="L57" s="125">
        <f t="shared" si="10"/>
        <v>0</v>
      </c>
      <c r="M57" s="48">
        <v>35.049999999999997</v>
      </c>
      <c r="N57" s="125">
        <f t="shared" si="11"/>
        <v>100</v>
      </c>
    </row>
    <row r="58" spans="1:14" s="9" customFormat="1">
      <c r="A58" s="3" t="s">
        <v>22</v>
      </c>
      <c r="B58" s="48">
        <v>139.53</v>
      </c>
      <c r="C58" s="48">
        <v>3.15</v>
      </c>
      <c r="D58" s="48">
        <v>1.07</v>
      </c>
      <c r="E58" s="125">
        <f t="shared" si="6"/>
        <v>33.968253968253968</v>
      </c>
      <c r="F58" s="48">
        <v>0</v>
      </c>
      <c r="G58" s="125">
        <f t="shared" si="7"/>
        <v>0</v>
      </c>
      <c r="H58" s="125">
        <f t="shared" si="8"/>
        <v>1.07</v>
      </c>
      <c r="I58" s="125">
        <f t="shared" si="9"/>
        <v>33.968253968253968</v>
      </c>
      <c r="J58" s="48">
        <v>38.29</v>
      </c>
      <c r="K58" s="48">
        <v>11.88</v>
      </c>
      <c r="L58" s="125">
        <f t="shared" si="10"/>
        <v>31.02637764429355</v>
      </c>
      <c r="M58" s="48">
        <v>26.41</v>
      </c>
      <c r="N58" s="125">
        <f t="shared" si="11"/>
        <v>68.973622355706453</v>
      </c>
    </row>
    <row r="59" spans="1:14" s="9" customFormat="1">
      <c r="A59" s="3" t="s">
        <v>23</v>
      </c>
      <c r="B59" s="48">
        <v>1803.67</v>
      </c>
      <c r="C59" s="48">
        <v>788.45</v>
      </c>
      <c r="D59" s="48">
        <v>72.34</v>
      </c>
      <c r="E59" s="125">
        <f t="shared" si="6"/>
        <v>9.174963536051747</v>
      </c>
      <c r="F59" s="48">
        <v>0</v>
      </c>
      <c r="G59" s="125">
        <f t="shared" si="7"/>
        <v>0</v>
      </c>
      <c r="H59" s="125">
        <f t="shared" si="8"/>
        <v>72.34</v>
      </c>
      <c r="I59" s="125">
        <f t="shared" si="9"/>
        <v>9.174963536051747</v>
      </c>
      <c r="J59" s="48">
        <v>173.17</v>
      </c>
      <c r="K59" s="48">
        <v>2</v>
      </c>
      <c r="L59" s="125">
        <f t="shared" si="10"/>
        <v>1.1549344574695386</v>
      </c>
      <c r="M59" s="48">
        <v>171.17</v>
      </c>
      <c r="N59" s="125">
        <f t="shared" si="11"/>
        <v>98.845065542530463</v>
      </c>
    </row>
    <row r="60" spans="1:14" s="9" customFormat="1">
      <c r="A60" s="3" t="s">
        <v>24</v>
      </c>
      <c r="B60" s="48">
        <v>771.03</v>
      </c>
      <c r="C60" s="48">
        <v>53.33</v>
      </c>
      <c r="D60" s="48">
        <v>17.46</v>
      </c>
      <c r="E60" s="125">
        <f t="shared" si="6"/>
        <v>32.739546221638854</v>
      </c>
      <c r="F60" s="48">
        <v>0</v>
      </c>
      <c r="G60" s="125">
        <f t="shared" si="7"/>
        <v>0</v>
      </c>
      <c r="H60" s="125">
        <f t="shared" si="8"/>
        <v>17.46</v>
      </c>
      <c r="I60" s="125">
        <f t="shared" si="9"/>
        <v>32.739546221638854</v>
      </c>
      <c r="J60" s="48">
        <v>218.3</v>
      </c>
      <c r="K60" s="48">
        <v>70.27</v>
      </c>
      <c r="L60" s="125">
        <f t="shared" si="10"/>
        <v>32.189647274393039</v>
      </c>
      <c r="M60" s="48">
        <v>148.03</v>
      </c>
      <c r="N60" s="125">
        <f t="shared" si="11"/>
        <v>67.810352725606961</v>
      </c>
    </row>
    <row r="61" spans="1:14" s="9" customFormat="1">
      <c r="A61" s="3" t="s">
        <v>25</v>
      </c>
      <c r="B61" s="48">
        <v>1246.4100000000001</v>
      </c>
      <c r="C61" s="48">
        <v>330.32</v>
      </c>
      <c r="D61" s="48">
        <v>61.16</v>
      </c>
      <c r="E61" s="125">
        <f t="shared" si="6"/>
        <v>18.515379026398644</v>
      </c>
      <c r="F61" s="48">
        <v>0</v>
      </c>
      <c r="G61" s="125">
        <f t="shared" si="7"/>
        <v>0</v>
      </c>
      <c r="H61" s="125">
        <f t="shared" si="8"/>
        <v>61.16</v>
      </c>
      <c r="I61" s="125">
        <f t="shared" si="9"/>
        <v>18.515379026398644</v>
      </c>
      <c r="J61" s="48">
        <v>143.9</v>
      </c>
      <c r="K61" s="48">
        <v>15.08</v>
      </c>
      <c r="L61" s="125">
        <f t="shared" si="10"/>
        <v>10.479499652536484</v>
      </c>
      <c r="M61" s="48">
        <v>128.82</v>
      </c>
      <c r="N61" s="125">
        <f t="shared" si="11"/>
        <v>89.520500347463511</v>
      </c>
    </row>
    <row r="62" spans="1:14" s="9" customFormat="1">
      <c r="A62" s="114" t="s">
        <v>26</v>
      </c>
      <c r="B62" s="115">
        <f>SUM(B44:B61)</f>
        <v>18086.14</v>
      </c>
      <c r="C62" s="115">
        <f>SUM(C44:C61)</f>
        <v>6577.5399999999991</v>
      </c>
      <c r="D62" s="115">
        <f>SUM(D44:D61)</f>
        <v>759.69</v>
      </c>
      <c r="E62" s="115">
        <f t="shared" si="6"/>
        <v>11.549758724386322</v>
      </c>
      <c r="F62" s="115">
        <f>SUM(F44:F61)</f>
        <v>35.78</v>
      </c>
      <c r="G62" s="115">
        <f t="shared" si="7"/>
        <v>0.54397236656865644</v>
      </c>
      <c r="H62" s="115">
        <f t="shared" si="8"/>
        <v>795.47</v>
      </c>
      <c r="I62" s="115">
        <f t="shared" si="9"/>
        <v>12.093731090954979</v>
      </c>
      <c r="J62" s="115">
        <f>SUM(J44:J61)</f>
        <v>1975.5400000000002</v>
      </c>
      <c r="K62" s="115">
        <f>SUM(K44:K61)</f>
        <v>309.78000000000003</v>
      </c>
      <c r="L62" s="115">
        <f t="shared" si="10"/>
        <v>15.680775889123987</v>
      </c>
      <c r="M62" s="115">
        <f>SUM(M44:M61)</f>
        <v>1665.76</v>
      </c>
      <c r="N62" s="115">
        <f t="shared" si="11"/>
        <v>84.319224110876007</v>
      </c>
    </row>
    <row r="63" spans="1:14" s="9" customFormat="1">
      <c r="A63" s="26" t="s">
        <v>27</v>
      </c>
      <c r="B63" s="117">
        <v>276319.65999999997</v>
      </c>
      <c r="C63" s="49">
        <v>94908.7</v>
      </c>
      <c r="D63" s="49">
        <v>9610.2099999999991</v>
      </c>
      <c r="E63" s="49">
        <f t="shared" si="6"/>
        <v>10.125741897212794</v>
      </c>
      <c r="F63" s="49">
        <v>463.5</v>
      </c>
      <c r="G63" s="49">
        <f t="shared" si="7"/>
        <v>0.48836408042676804</v>
      </c>
      <c r="H63" s="117">
        <f t="shared" si="8"/>
        <v>10073.709999999999</v>
      </c>
      <c r="I63" s="49">
        <f t="shared" si="9"/>
        <v>10.614105977639563</v>
      </c>
      <c r="J63" s="49">
        <v>16687.66</v>
      </c>
      <c r="K63" s="49">
        <v>1114.67</v>
      </c>
      <c r="L63" s="49">
        <f t="shared" si="10"/>
        <v>6.6796063678190949</v>
      </c>
      <c r="M63" s="49">
        <v>15572.99</v>
      </c>
      <c r="N63" s="49">
        <f t="shared" si="11"/>
        <v>93.32039363218091</v>
      </c>
    </row>
    <row r="64" spans="1:14" s="9" customFormat="1">
      <c r="A64" s="26" t="s">
        <v>28</v>
      </c>
      <c r="B64" s="117">
        <v>1647963.35</v>
      </c>
      <c r="C64" s="49">
        <v>452620.92</v>
      </c>
      <c r="D64" s="49">
        <v>58308.68</v>
      </c>
      <c r="E64" s="49">
        <f t="shared" si="6"/>
        <v>12.882453599360808</v>
      </c>
      <c r="F64" s="49">
        <v>2894.06</v>
      </c>
      <c r="G64" s="49">
        <f t="shared" si="7"/>
        <v>0.63940040597328118</v>
      </c>
      <c r="H64" s="117">
        <f t="shared" si="8"/>
        <v>61202.74</v>
      </c>
      <c r="I64" s="49">
        <f t="shared" si="9"/>
        <v>13.521854005334088</v>
      </c>
      <c r="J64" s="49">
        <v>144866.39000000001</v>
      </c>
      <c r="K64" s="49">
        <v>26544.86</v>
      </c>
      <c r="L64" s="49">
        <f t="shared" si="10"/>
        <v>18.323684327330859</v>
      </c>
      <c r="M64" s="49">
        <v>118321.53</v>
      </c>
      <c r="N64" s="49">
        <f t="shared" si="11"/>
        <v>81.676315672669134</v>
      </c>
    </row>
    <row r="65" spans="1:15" s="9" customFormat="1">
      <c r="A65" s="26" t="s">
        <v>7</v>
      </c>
      <c r="B65" s="117">
        <v>17438078.199999999</v>
      </c>
      <c r="C65" s="49">
        <v>3751959.47</v>
      </c>
      <c r="D65" s="49">
        <v>410141.96</v>
      </c>
      <c r="E65" s="49">
        <f t="shared" si="6"/>
        <v>10.931406996248816</v>
      </c>
      <c r="F65" s="49">
        <v>41432.35</v>
      </c>
      <c r="G65" s="49">
        <f t="shared" si="7"/>
        <v>1.1042856494395981</v>
      </c>
      <c r="H65" s="117">
        <f t="shared" si="8"/>
        <v>451574.31</v>
      </c>
      <c r="I65" s="49">
        <f t="shared" si="9"/>
        <v>12.035692645688414</v>
      </c>
      <c r="J65" s="49">
        <v>1595225.15</v>
      </c>
      <c r="K65" s="49">
        <v>301885.12</v>
      </c>
      <c r="L65" s="49">
        <f t="shared" si="10"/>
        <v>18.924295419991342</v>
      </c>
      <c r="M65" s="49">
        <v>1293340.03</v>
      </c>
      <c r="N65" s="49">
        <f t="shared" si="11"/>
        <v>81.075704580008662</v>
      </c>
    </row>
    <row r="66" spans="1:15">
      <c r="A66" s="12"/>
      <c r="B66" s="44"/>
      <c r="C66" s="44"/>
      <c r="D66" s="44"/>
      <c r="E66" s="44"/>
      <c r="F66" s="44"/>
      <c r="G66" s="44"/>
      <c r="H66" s="44"/>
      <c r="I66" s="44"/>
      <c r="J66" s="44"/>
      <c r="K66" s="44"/>
      <c r="L66" s="44"/>
      <c r="M66" s="44"/>
      <c r="N66" s="44"/>
    </row>
    <row r="67" spans="1:15">
      <c r="A67" s="12"/>
      <c r="B67" s="44"/>
      <c r="C67" s="44"/>
      <c r="D67" s="44"/>
      <c r="E67" s="44"/>
      <c r="F67" s="44"/>
      <c r="G67" s="44"/>
      <c r="H67" s="44"/>
      <c r="I67" s="44"/>
      <c r="J67" s="44"/>
      <c r="K67" s="44"/>
      <c r="L67" s="44"/>
      <c r="M67" s="44"/>
      <c r="N67" s="44"/>
    </row>
    <row r="68" spans="1:15">
      <c r="A68" s="12"/>
      <c r="B68" s="44"/>
      <c r="C68" s="44"/>
      <c r="D68" s="44"/>
      <c r="E68" s="44"/>
      <c r="F68" s="44"/>
      <c r="G68" s="44"/>
      <c r="H68" s="44"/>
      <c r="I68" s="44"/>
      <c r="J68" s="44"/>
      <c r="K68" s="44"/>
      <c r="L68" s="44"/>
      <c r="M68" s="44"/>
      <c r="N68" s="44"/>
    </row>
    <row r="69" spans="1:15" ht="33" customHeight="1">
      <c r="A69" s="427" t="s">
        <v>608</v>
      </c>
      <c r="B69" s="428"/>
      <c r="C69" s="428"/>
      <c r="D69" s="428"/>
      <c r="E69" s="428"/>
      <c r="F69" s="429"/>
      <c r="G69" s="16"/>
      <c r="H69" s="16"/>
      <c r="I69" s="16"/>
      <c r="J69" s="16"/>
      <c r="K69" s="16"/>
      <c r="L69" s="16"/>
      <c r="M69" s="16"/>
      <c r="N69" s="16"/>
      <c r="O69" s="182"/>
    </row>
    <row r="70" spans="1:15">
      <c r="A70" s="12"/>
      <c r="B70" s="44"/>
      <c r="C70" s="44"/>
      <c r="D70" s="44"/>
      <c r="E70" s="44"/>
      <c r="F70" s="44"/>
      <c r="G70" s="44"/>
      <c r="H70" s="44"/>
      <c r="I70" s="44"/>
      <c r="J70" s="44"/>
      <c r="K70" s="44"/>
      <c r="L70" s="44"/>
      <c r="M70" s="44"/>
      <c r="N70" s="44"/>
    </row>
    <row r="71" spans="1:15" ht="36">
      <c r="A71" s="132" t="s">
        <v>46</v>
      </c>
      <c r="B71" s="132" t="s">
        <v>224</v>
      </c>
      <c r="C71" s="132" t="s">
        <v>225</v>
      </c>
      <c r="D71" s="315" t="s">
        <v>226</v>
      </c>
      <c r="E71" s="315"/>
      <c r="F71" s="132" t="s">
        <v>227</v>
      </c>
      <c r="G71" s="44"/>
      <c r="H71" s="44"/>
      <c r="I71" s="44"/>
      <c r="J71" s="44"/>
      <c r="K71" s="44"/>
      <c r="L71" s="44"/>
      <c r="M71" s="44"/>
      <c r="N71" s="44"/>
    </row>
    <row r="72" spans="1:15">
      <c r="A72" s="45"/>
      <c r="B72" s="129"/>
      <c r="C72" s="45"/>
      <c r="D72" s="128" t="s">
        <v>228</v>
      </c>
      <c r="E72" s="128" t="s">
        <v>229</v>
      </c>
      <c r="F72" s="129"/>
      <c r="G72" s="44"/>
      <c r="H72" s="44"/>
      <c r="I72" s="44"/>
      <c r="J72" s="44"/>
      <c r="K72" s="44"/>
      <c r="L72" s="44"/>
      <c r="M72" s="44"/>
      <c r="N72" s="44"/>
    </row>
    <row r="73" spans="1:15" ht="24">
      <c r="A73" s="45"/>
      <c r="B73" s="129" t="s">
        <v>230</v>
      </c>
      <c r="C73" s="129" t="s">
        <v>230</v>
      </c>
      <c r="D73" s="129" t="s">
        <v>231</v>
      </c>
      <c r="E73" s="129" t="s">
        <v>231</v>
      </c>
      <c r="F73" s="129" t="s">
        <v>232</v>
      </c>
      <c r="G73" s="44"/>
      <c r="H73" s="44"/>
      <c r="I73" s="44"/>
      <c r="J73" s="44"/>
      <c r="K73" s="44"/>
      <c r="L73" s="44"/>
      <c r="M73" s="44"/>
      <c r="N73" s="44"/>
    </row>
    <row r="74" spans="1:15">
      <c r="A74" s="18" t="s">
        <v>8</v>
      </c>
      <c r="B74" s="46">
        <v>128</v>
      </c>
      <c r="C74" s="46">
        <v>19</v>
      </c>
      <c r="D74" s="46">
        <v>14</v>
      </c>
      <c r="E74" s="46">
        <v>2</v>
      </c>
      <c r="F74" s="46">
        <v>3</v>
      </c>
      <c r="G74" s="44"/>
      <c r="H74" s="44"/>
      <c r="I74" s="44"/>
      <c r="J74" s="44"/>
      <c r="K74" s="44"/>
      <c r="L74" s="44"/>
      <c r="M74" s="44"/>
      <c r="N74" s="44"/>
    </row>
    <row r="75" spans="1:15">
      <c r="A75" s="2" t="s">
        <v>9</v>
      </c>
      <c r="B75" s="47">
        <v>79</v>
      </c>
      <c r="C75" s="47">
        <v>5</v>
      </c>
      <c r="D75" s="47">
        <v>8</v>
      </c>
      <c r="E75" s="47" t="s">
        <v>53</v>
      </c>
      <c r="F75" s="47">
        <v>3</v>
      </c>
      <c r="G75" s="44"/>
      <c r="H75" s="44"/>
      <c r="I75" s="44"/>
      <c r="J75" s="44"/>
      <c r="K75" s="44"/>
      <c r="L75" s="44"/>
      <c r="M75" s="44"/>
      <c r="N75" s="44"/>
    </row>
    <row r="76" spans="1:15">
      <c r="A76" s="2" t="s">
        <v>10</v>
      </c>
      <c r="B76" s="47">
        <v>73</v>
      </c>
      <c r="C76" s="47">
        <v>3</v>
      </c>
      <c r="D76" s="47">
        <v>8</v>
      </c>
      <c r="E76" s="47">
        <v>1</v>
      </c>
      <c r="F76" s="47" t="s">
        <v>53</v>
      </c>
      <c r="G76" s="44"/>
      <c r="H76" s="44"/>
      <c r="I76" s="44"/>
      <c r="J76" s="44"/>
      <c r="K76" s="44"/>
      <c r="L76" s="44"/>
      <c r="M76" s="44"/>
      <c r="N76" s="44"/>
    </row>
    <row r="77" spans="1:15" s="9" customFormat="1">
      <c r="A77" s="3" t="s">
        <v>11</v>
      </c>
      <c r="B77" s="48">
        <v>186</v>
      </c>
      <c r="C77" s="48">
        <v>12</v>
      </c>
      <c r="D77" s="48">
        <v>30</v>
      </c>
      <c r="E77" s="48">
        <v>6</v>
      </c>
      <c r="F77" s="48">
        <v>4</v>
      </c>
      <c r="G77" s="126"/>
      <c r="H77" s="126"/>
      <c r="I77" s="126"/>
      <c r="J77" s="126"/>
      <c r="K77" s="126"/>
      <c r="L77" s="126"/>
      <c r="M77" s="126"/>
      <c r="N77" s="126"/>
    </row>
    <row r="78" spans="1:15" s="9" customFormat="1">
      <c r="A78" s="3" t="s">
        <v>12</v>
      </c>
      <c r="B78" s="48">
        <v>152</v>
      </c>
      <c r="C78" s="48">
        <v>11</v>
      </c>
      <c r="D78" s="48">
        <v>21</v>
      </c>
      <c r="E78" s="48">
        <v>3</v>
      </c>
      <c r="F78" s="48" t="s">
        <v>53</v>
      </c>
      <c r="G78" s="126"/>
      <c r="H78" s="126"/>
      <c r="I78" s="126"/>
      <c r="J78" s="126"/>
      <c r="K78" s="126"/>
      <c r="L78" s="126"/>
      <c r="M78" s="126"/>
      <c r="N78" s="126"/>
    </row>
    <row r="79" spans="1:15" s="9" customFormat="1">
      <c r="A79" s="3" t="s">
        <v>13</v>
      </c>
      <c r="B79" s="48">
        <v>169</v>
      </c>
      <c r="C79" s="48">
        <v>10</v>
      </c>
      <c r="D79" s="48">
        <v>36</v>
      </c>
      <c r="E79" s="48">
        <v>6</v>
      </c>
      <c r="F79" s="48">
        <v>3</v>
      </c>
      <c r="G79" s="126"/>
      <c r="H79" s="126"/>
      <c r="I79" s="126"/>
      <c r="J79" s="126"/>
      <c r="K79" s="126"/>
      <c r="L79" s="126"/>
      <c r="M79" s="126"/>
      <c r="N79" s="126"/>
    </row>
    <row r="80" spans="1:15" s="9" customFormat="1">
      <c r="A80" s="3" t="s">
        <v>14</v>
      </c>
      <c r="B80" s="48">
        <v>71</v>
      </c>
      <c r="C80" s="48">
        <v>8</v>
      </c>
      <c r="D80" s="48">
        <v>10</v>
      </c>
      <c r="E80" s="48">
        <v>1</v>
      </c>
      <c r="F80" s="48">
        <v>2</v>
      </c>
      <c r="G80" s="126"/>
      <c r="H80" s="126"/>
      <c r="I80" s="126"/>
      <c r="J80" s="126"/>
      <c r="K80" s="126"/>
      <c r="L80" s="126"/>
      <c r="M80" s="126"/>
      <c r="N80" s="126"/>
    </row>
    <row r="81" spans="1:14" s="9" customFormat="1">
      <c r="A81" s="3" t="s">
        <v>15</v>
      </c>
      <c r="B81" s="48">
        <v>72</v>
      </c>
      <c r="C81" s="48">
        <v>1</v>
      </c>
      <c r="D81" s="48">
        <v>13</v>
      </c>
      <c r="E81" s="48">
        <v>1</v>
      </c>
      <c r="F81" s="48" t="s">
        <v>53</v>
      </c>
      <c r="G81" s="126"/>
      <c r="H81" s="126"/>
      <c r="I81" s="126"/>
      <c r="J81" s="126"/>
      <c r="K81" s="126"/>
      <c r="L81" s="126"/>
      <c r="M81" s="126"/>
      <c r="N81" s="126"/>
    </row>
    <row r="82" spans="1:14" s="9" customFormat="1">
      <c r="A82" s="3" t="s">
        <v>16</v>
      </c>
      <c r="B82" s="48">
        <v>305</v>
      </c>
      <c r="C82" s="48">
        <v>5</v>
      </c>
      <c r="D82" s="48">
        <v>34</v>
      </c>
      <c r="E82" s="48">
        <v>4</v>
      </c>
      <c r="F82" s="48">
        <v>4</v>
      </c>
      <c r="G82" s="126"/>
      <c r="H82" s="126"/>
      <c r="I82" s="126"/>
      <c r="J82" s="126"/>
      <c r="K82" s="126"/>
      <c r="L82" s="126"/>
      <c r="M82" s="126"/>
      <c r="N82" s="126"/>
    </row>
    <row r="83" spans="1:14" s="9" customFormat="1">
      <c r="A83" s="3" t="s">
        <v>17</v>
      </c>
      <c r="B83" s="48">
        <v>102</v>
      </c>
      <c r="C83" s="48">
        <v>3</v>
      </c>
      <c r="D83" s="48">
        <v>28</v>
      </c>
      <c r="E83" s="48">
        <v>3</v>
      </c>
      <c r="F83" s="48" t="s">
        <v>53</v>
      </c>
      <c r="G83" s="126"/>
      <c r="H83" s="126"/>
      <c r="I83" s="126"/>
      <c r="J83" s="126"/>
      <c r="K83" s="126"/>
      <c r="L83" s="126"/>
      <c r="M83" s="126"/>
      <c r="N83" s="126"/>
    </row>
    <row r="84" spans="1:14" s="9" customFormat="1">
      <c r="A84" s="3" t="s">
        <v>18</v>
      </c>
      <c r="B84" s="48">
        <v>449</v>
      </c>
      <c r="C84" s="48">
        <v>42</v>
      </c>
      <c r="D84" s="48">
        <v>113</v>
      </c>
      <c r="E84" s="48">
        <v>15</v>
      </c>
      <c r="F84" s="48">
        <v>13</v>
      </c>
      <c r="G84" s="126"/>
      <c r="H84" s="126"/>
      <c r="I84" s="126"/>
      <c r="J84" s="126"/>
      <c r="K84" s="126"/>
      <c r="L84" s="126"/>
      <c r="M84" s="126"/>
      <c r="N84" s="126"/>
    </row>
    <row r="85" spans="1:14" s="9" customFormat="1">
      <c r="A85" s="3" t="s">
        <v>19</v>
      </c>
      <c r="B85" s="48">
        <v>62</v>
      </c>
      <c r="C85" s="48">
        <v>2</v>
      </c>
      <c r="D85" s="48">
        <v>6</v>
      </c>
      <c r="E85" s="48">
        <v>1</v>
      </c>
      <c r="F85" s="48" t="s">
        <v>53</v>
      </c>
      <c r="G85" s="126"/>
      <c r="H85" s="126"/>
      <c r="I85" s="126"/>
      <c r="J85" s="126"/>
      <c r="K85" s="126"/>
      <c r="L85" s="126"/>
      <c r="M85" s="126"/>
      <c r="N85" s="126"/>
    </row>
    <row r="86" spans="1:14" s="9" customFormat="1">
      <c r="A86" s="3" t="s">
        <v>20</v>
      </c>
      <c r="B86" s="48">
        <v>151</v>
      </c>
      <c r="C86" s="48">
        <v>8</v>
      </c>
      <c r="D86" s="48">
        <v>27</v>
      </c>
      <c r="E86" s="48">
        <v>2</v>
      </c>
      <c r="F86" s="48">
        <v>3</v>
      </c>
      <c r="G86" s="126"/>
      <c r="H86" s="126"/>
      <c r="I86" s="126"/>
      <c r="J86" s="126"/>
      <c r="K86" s="126"/>
      <c r="L86" s="126"/>
      <c r="M86" s="126"/>
      <c r="N86" s="126"/>
    </row>
    <row r="87" spans="1:14" s="9" customFormat="1" ht="24">
      <c r="A87" s="3" t="s">
        <v>21</v>
      </c>
      <c r="B87" s="48">
        <v>222</v>
      </c>
      <c r="C87" s="48">
        <v>14</v>
      </c>
      <c r="D87" s="48">
        <v>30</v>
      </c>
      <c r="E87" s="48">
        <v>2</v>
      </c>
      <c r="F87" s="48">
        <v>2</v>
      </c>
      <c r="G87" s="126"/>
      <c r="H87" s="126"/>
      <c r="I87" s="126"/>
      <c r="J87" s="126"/>
      <c r="K87" s="126"/>
      <c r="L87" s="126"/>
      <c r="M87" s="126"/>
      <c r="N87" s="126"/>
    </row>
    <row r="88" spans="1:14" s="9" customFormat="1">
      <c r="A88" s="3" t="s">
        <v>22</v>
      </c>
      <c r="B88" s="48">
        <v>43</v>
      </c>
      <c r="C88" s="48">
        <v>5</v>
      </c>
      <c r="D88" s="48">
        <v>3</v>
      </c>
      <c r="E88" s="48" t="s">
        <v>53</v>
      </c>
      <c r="F88" s="48">
        <v>1</v>
      </c>
      <c r="G88" s="126"/>
      <c r="H88" s="126"/>
      <c r="I88" s="126"/>
      <c r="J88" s="126"/>
      <c r="K88" s="126"/>
      <c r="L88" s="126"/>
      <c r="M88" s="126"/>
      <c r="N88" s="126"/>
    </row>
    <row r="89" spans="1:14" s="9" customFormat="1">
      <c r="A89" s="3" t="s">
        <v>23</v>
      </c>
      <c r="B89" s="48">
        <v>315</v>
      </c>
      <c r="C89" s="48">
        <v>35</v>
      </c>
      <c r="D89" s="48">
        <v>42</v>
      </c>
      <c r="E89" s="48">
        <v>8</v>
      </c>
      <c r="F89" s="48">
        <v>9</v>
      </c>
      <c r="G89" s="126"/>
      <c r="H89" s="126"/>
      <c r="I89" s="126"/>
      <c r="J89" s="126"/>
      <c r="K89" s="126"/>
      <c r="L89" s="126"/>
      <c r="M89" s="126"/>
      <c r="N89" s="126"/>
    </row>
    <row r="90" spans="1:14" s="9" customFormat="1">
      <c r="A90" s="3" t="s">
        <v>24</v>
      </c>
      <c r="B90" s="48">
        <v>141</v>
      </c>
      <c r="C90" s="48">
        <v>14</v>
      </c>
      <c r="D90" s="48">
        <v>19</v>
      </c>
      <c r="E90" s="48">
        <v>3</v>
      </c>
      <c r="F90" s="48">
        <v>3</v>
      </c>
      <c r="G90" s="126"/>
      <c r="H90" s="126"/>
      <c r="I90" s="126"/>
      <c r="J90" s="126"/>
      <c r="K90" s="126"/>
      <c r="L90" s="126"/>
      <c r="M90" s="126"/>
      <c r="N90" s="126"/>
    </row>
    <row r="91" spans="1:14" s="9" customFormat="1">
      <c r="A91" s="3" t="s">
        <v>25</v>
      </c>
      <c r="B91" s="48">
        <v>255</v>
      </c>
      <c r="C91" s="48">
        <v>18</v>
      </c>
      <c r="D91" s="48">
        <v>22</v>
      </c>
      <c r="E91" s="48">
        <v>3</v>
      </c>
      <c r="F91" s="48">
        <v>5</v>
      </c>
      <c r="G91" s="126"/>
      <c r="H91" s="126"/>
      <c r="I91" s="126"/>
      <c r="J91" s="126"/>
      <c r="K91" s="126"/>
      <c r="L91" s="126"/>
      <c r="M91" s="126"/>
      <c r="N91" s="126"/>
    </row>
    <row r="92" spans="1:14" s="9" customFormat="1">
      <c r="A92" s="114" t="s">
        <v>26</v>
      </c>
      <c r="B92" s="115">
        <f>SUM(B74:B91)</f>
        <v>2975</v>
      </c>
      <c r="C92" s="115">
        <f>SUM(C74:C91)</f>
        <v>215</v>
      </c>
      <c r="D92" s="115">
        <f>SUM(D74:D91)</f>
        <v>464</v>
      </c>
      <c r="E92" s="115">
        <f>SUM(E74:E91)</f>
        <v>61</v>
      </c>
      <c r="F92" s="115">
        <f>SUM(F74:F91)</f>
        <v>55</v>
      </c>
      <c r="G92" s="126"/>
      <c r="H92" s="126"/>
      <c r="I92" s="126"/>
      <c r="J92" s="126"/>
      <c r="K92" s="126"/>
      <c r="L92" s="126"/>
      <c r="M92" s="126"/>
      <c r="N92" s="126"/>
    </row>
    <row r="93" spans="1:14">
      <c r="A93" s="15" t="s">
        <v>27</v>
      </c>
      <c r="B93" s="49">
        <v>10543</v>
      </c>
      <c r="C93" s="49">
        <v>445</v>
      </c>
      <c r="D93" s="49">
        <v>1385</v>
      </c>
      <c r="E93" s="49">
        <v>514</v>
      </c>
      <c r="F93" s="49">
        <v>141</v>
      </c>
      <c r="G93" s="44"/>
      <c r="H93" s="44"/>
      <c r="I93" s="44"/>
      <c r="J93" s="44"/>
      <c r="K93" s="44"/>
      <c r="L93" s="44"/>
      <c r="M93" s="44"/>
      <c r="N93" s="44"/>
    </row>
    <row r="94" spans="1:14">
      <c r="A94" s="15" t="s">
        <v>28</v>
      </c>
      <c r="B94" s="49">
        <v>73466</v>
      </c>
      <c r="C94" s="49">
        <v>2725</v>
      </c>
      <c r="D94" s="49">
        <v>5072</v>
      </c>
      <c r="E94" s="49">
        <v>1645</v>
      </c>
      <c r="F94" s="49">
        <v>1190</v>
      </c>
      <c r="G94" s="44"/>
      <c r="H94" s="44"/>
      <c r="I94" s="44"/>
      <c r="J94" s="44"/>
      <c r="K94" s="44"/>
      <c r="L94" s="44"/>
      <c r="M94" s="44"/>
      <c r="N94" s="44"/>
    </row>
    <row r="95" spans="1:14">
      <c r="A95" s="15" t="s">
        <v>7</v>
      </c>
      <c r="B95" s="49">
        <v>1620884</v>
      </c>
      <c r="C95" s="49">
        <v>45167</v>
      </c>
      <c r="D95" s="49">
        <v>73055</v>
      </c>
      <c r="E95" s="49">
        <v>8383</v>
      </c>
      <c r="F95" s="49">
        <v>24340</v>
      </c>
      <c r="G95" s="44"/>
      <c r="H95" s="44"/>
      <c r="I95" s="44"/>
      <c r="J95" s="44"/>
      <c r="K95" s="44"/>
      <c r="L95" s="44"/>
      <c r="M95" s="44"/>
      <c r="N95" s="44"/>
    </row>
    <row r="97" spans="1:13">
      <c r="M97" s="291"/>
    </row>
    <row r="99" spans="1:13">
      <c r="A99" s="426" t="s">
        <v>665</v>
      </c>
      <c r="B99" s="426"/>
      <c r="C99" s="426"/>
      <c r="D99" s="426"/>
      <c r="E99" s="426"/>
      <c r="F99" s="426"/>
      <c r="G99" s="426"/>
      <c r="H99" s="426"/>
      <c r="I99" s="426"/>
      <c r="J99" s="426"/>
      <c r="K99" s="426"/>
    </row>
    <row r="101" spans="1:13" s="184" customFormat="1" ht="12.75">
      <c r="A101" s="422" t="s">
        <v>666</v>
      </c>
      <c r="B101" s="422"/>
      <c r="C101" s="422"/>
      <c r="D101" s="422"/>
      <c r="E101" s="422"/>
      <c r="F101" s="422"/>
      <c r="G101" s="422"/>
      <c r="H101" s="422"/>
      <c r="I101" s="422"/>
      <c r="J101" s="422"/>
      <c r="K101" s="422"/>
    </row>
    <row r="102" spans="1:13" s="184" customFormat="1" ht="12.75">
      <c r="A102" s="265" t="s">
        <v>492</v>
      </c>
      <c r="B102" s="266" t="s">
        <v>493</v>
      </c>
      <c r="C102" s="266" t="s">
        <v>494</v>
      </c>
      <c r="D102" s="266" t="s">
        <v>495</v>
      </c>
      <c r="E102" s="266" t="s">
        <v>496</v>
      </c>
      <c r="F102" s="266" t="s">
        <v>497</v>
      </c>
      <c r="G102" s="266" t="s">
        <v>498</v>
      </c>
      <c r="H102" s="266" t="s">
        <v>499</v>
      </c>
      <c r="I102" s="266" t="s">
        <v>500</v>
      </c>
      <c r="J102" s="266" t="s">
        <v>501</v>
      </c>
      <c r="K102" s="266" t="s">
        <v>196</v>
      </c>
    </row>
    <row r="103" spans="1:13" s="184" customFormat="1" ht="12.75">
      <c r="A103" s="2" t="s">
        <v>8</v>
      </c>
      <c r="B103" s="267">
        <v>28</v>
      </c>
      <c r="C103" s="267">
        <v>7</v>
      </c>
      <c r="D103" s="267">
        <v>11</v>
      </c>
      <c r="E103" s="267">
        <v>2</v>
      </c>
      <c r="F103" s="267">
        <v>2</v>
      </c>
      <c r="G103" s="267">
        <v>9</v>
      </c>
      <c r="H103" s="267">
        <v>4</v>
      </c>
      <c r="I103" s="267">
        <v>3</v>
      </c>
      <c r="J103" s="267" t="s">
        <v>53</v>
      </c>
      <c r="K103" s="267">
        <v>66</v>
      </c>
    </row>
    <row r="104" spans="1:13" s="184" customFormat="1" ht="12.75">
      <c r="A104" s="2" t="s">
        <v>9</v>
      </c>
      <c r="B104" s="267">
        <v>28</v>
      </c>
      <c r="C104" s="267">
        <v>8</v>
      </c>
      <c r="D104" s="267">
        <v>9</v>
      </c>
      <c r="E104" s="267">
        <v>2</v>
      </c>
      <c r="F104" s="267">
        <v>2</v>
      </c>
      <c r="G104" s="267">
        <v>7</v>
      </c>
      <c r="H104" s="267">
        <v>1</v>
      </c>
      <c r="I104" s="267" t="s">
        <v>53</v>
      </c>
      <c r="J104" s="267" t="s">
        <v>53</v>
      </c>
      <c r="K104" s="267">
        <v>57</v>
      </c>
    </row>
    <row r="105" spans="1:13" s="184" customFormat="1" ht="12.75">
      <c r="A105" s="2" t="s">
        <v>10</v>
      </c>
      <c r="B105" s="267">
        <v>15</v>
      </c>
      <c r="C105" s="267">
        <v>9</v>
      </c>
      <c r="D105" s="267">
        <v>6</v>
      </c>
      <c r="E105" s="267">
        <v>1</v>
      </c>
      <c r="F105" s="267">
        <v>2</v>
      </c>
      <c r="G105" s="267">
        <v>5</v>
      </c>
      <c r="H105" s="267">
        <v>3</v>
      </c>
      <c r="I105" s="267">
        <v>1</v>
      </c>
      <c r="J105" s="267" t="s">
        <v>53</v>
      </c>
      <c r="K105" s="267">
        <v>42</v>
      </c>
    </row>
    <row r="106" spans="1:13" s="184" customFormat="1" ht="12.75">
      <c r="A106" s="3" t="s">
        <v>11</v>
      </c>
      <c r="B106" s="267">
        <v>16</v>
      </c>
      <c r="C106" s="267">
        <v>10</v>
      </c>
      <c r="D106" s="267">
        <v>6</v>
      </c>
      <c r="E106" s="267">
        <v>5</v>
      </c>
      <c r="F106" s="267">
        <v>2</v>
      </c>
      <c r="G106" s="267">
        <v>9</v>
      </c>
      <c r="H106" s="267">
        <v>11</v>
      </c>
      <c r="I106" s="267">
        <v>2</v>
      </c>
      <c r="J106" s="267" t="s">
        <v>53</v>
      </c>
      <c r="K106" s="267">
        <v>61</v>
      </c>
    </row>
    <row r="107" spans="1:13" s="184" customFormat="1" ht="12.75">
      <c r="A107" s="3" t="s">
        <v>12</v>
      </c>
      <c r="B107" s="267">
        <v>19</v>
      </c>
      <c r="C107" s="267">
        <v>9</v>
      </c>
      <c r="D107" s="267">
        <v>4</v>
      </c>
      <c r="E107" s="267">
        <v>3</v>
      </c>
      <c r="F107" s="267">
        <v>4</v>
      </c>
      <c r="G107" s="267">
        <v>13</v>
      </c>
      <c r="H107" s="267">
        <v>7</v>
      </c>
      <c r="I107" s="267">
        <v>1</v>
      </c>
      <c r="J107" s="267" t="s">
        <v>53</v>
      </c>
      <c r="K107" s="267">
        <v>60</v>
      </c>
    </row>
    <row r="108" spans="1:13" s="184" customFormat="1" ht="12.75">
      <c r="A108" s="3" t="s">
        <v>13</v>
      </c>
      <c r="B108" s="267">
        <v>11</v>
      </c>
      <c r="C108" s="267">
        <v>13</v>
      </c>
      <c r="D108" s="267">
        <v>4</v>
      </c>
      <c r="E108" s="267" t="s">
        <v>53</v>
      </c>
      <c r="F108" s="267">
        <v>2</v>
      </c>
      <c r="G108" s="267">
        <v>4</v>
      </c>
      <c r="H108" s="267">
        <v>8</v>
      </c>
      <c r="I108" s="267">
        <v>5</v>
      </c>
      <c r="J108" s="267">
        <v>1</v>
      </c>
      <c r="K108" s="267">
        <v>48</v>
      </c>
    </row>
    <row r="109" spans="1:13" s="184" customFormat="1" ht="12.75">
      <c r="A109" s="3" t="s">
        <v>14</v>
      </c>
      <c r="B109" s="267">
        <v>3</v>
      </c>
      <c r="C109" s="267">
        <v>4</v>
      </c>
      <c r="D109" s="267">
        <v>1</v>
      </c>
      <c r="E109" s="267" t="s">
        <v>53</v>
      </c>
      <c r="F109" s="267" t="s">
        <v>53</v>
      </c>
      <c r="G109" s="267">
        <v>4</v>
      </c>
      <c r="H109" s="267">
        <v>2</v>
      </c>
      <c r="I109" s="267">
        <v>4</v>
      </c>
      <c r="J109" s="267" t="s">
        <v>53</v>
      </c>
      <c r="K109" s="267">
        <v>18</v>
      </c>
    </row>
    <row r="110" spans="1:13" s="184" customFormat="1" ht="12.75">
      <c r="A110" s="3" t="s">
        <v>15</v>
      </c>
      <c r="B110" s="267">
        <v>6</v>
      </c>
      <c r="C110" s="267">
        <v>3</v>
      </c>
      <c r="D110" s="267">
        <v>2</v>
      </c>
      <c r="E110" s="267">
        <v>1</v>
      </c>
      <c r="F110" s="267" t="s">
        <v>53</v>
      </c>
      <c r="G110" s="267">
        <v>7</v>
      </c>
      <c r="H110" s="267">
        <v>6</v>
      </c>
      <c r="I110" s="267" t="s">
        <v>53</v>
      </c>
      <c r="J110" s="267" t="s">
        <v>53</v>
      </c>
      <c r="K110" s="267">
        <v>25</v>
      </c>
    </row>
    <row r="111" spans="1:13" s="184" customFormat="1" ht="12.75">
      <c r="A111" s="3" t="s">
        <v>16</v>
      </c>
      <c r="B111" s="267">
        <v>29</v>
      </c>
      <c r="C111" s="267">
        <v>22</v>
      </c>
      <c r="D111" s="267">
        <v>8</v>
      </c>
      <c r="E111" s="267">
        <v>6</v>
      </c>
      <c r="F111" s="267">
        <v>5</v>
      </c>
      <c r="G111" s="267">
        <v>9</v>
      </c>
      <c r="H111" s="267">
        <v>13</v>
      </c>
      <c r="I111" s="267">
        <v>9</v>
      </c>
      <c r="J111" s="267" t="s">
        <v>53</v>
      </c>
      <c r="K111" s="267">
        <v>101</v>
      </c>
    </row>
    <row r="112" spans="1:13" s="184" customFormat="1" ht="12.75">
      <c r="A112" s="3" t="s">
        <v>17</v>
      </c>
      <c r="B112" s="267">
        <v>5</v>
      </c>
      <c r="C112" s="267">
        <v>11</v>
      </c>
      <c r="D112" s="267">
        <v>5</v>
      </c>
      <c r="E112" s="267">
        <v>3</v>
      </c>
      <c r="F112" s="267">
        <v>3</v>
      </c>
      <c r="G112" s="267">
        <v>8</v>
      </c>
      <c r="H112" s="267">
        <v>8</v>
      </c>
      <c r="I112" s="267">
        <v>6</v>
      </c>
      <c r="J112" s="267">
        <v>1</v>
      </c>
      <c r="K112" s="267">
        <v>50</v>
      </c>
    </row>
    <row r="113" spans="1:53" s="184" customFormat="1" ht="12.75">
      <c r="A113" s="3" t="s">
        <v>18</v>
      </c>
      <c r="B113" s="267">
        <v>50</v>
      </c>
      <c r="C113" s="267">
        <v>33</v>
      </c>
      <c r="D113" s="267">
        <v>13</v>
      </c>
      <c r="E113" s="267">
        <v>11</v>
      </c>
      <c r="F113" s="267">
        <v>7</v>
      </c>
      <c r="G113" s="267">
        <v>37</v>
      </c>
      <c r="H113" s="267">
        <v>36</v>
      </c>
      <c r="I113" s="267">
        <v>35</v>
      </c>
      <c r="J113" s="267">
        <v>1</v>
      </c>
      <c r="K113" s="267">
        <v>223</v>
      </c>
    </row>
    <row r="114" spans="1:53" s="184" customFormat="1" ht="12.75">
      <c r="A114" s="3" t="s">
        <v>19</v>
      </c>
      <c r="B114" s="267">
        <v>16</v>
      </c>
      <c r="C114" s="267">
        <v>8</v>
      </c>
      <c r="D114" s="267">
        <v>8</v>
      </c>
      <c r="E114" s="267">
        <v>3</v>
      </c>
      <c r="F114" s="267">
        <v>1</v>
      </c>
      <c r="G114" s="267">
        <v>3</v>
      </c>
      <c r="H114" s="267">
        <v>2</v>
      </c>
      <c r="I114" s="267" t="s">
        <v>53</v>
      </c>
      <c r="J114" s="267" t="s">
        <v>53</v>
      </c>
      <c r="K114" s="267">
        <v>41</v>
      </c>
    </row>
    <row r="115" spans="1:53" s="184" customFormat="1" ht="12.75">
      <c r="A115" s="3" t="s">
        <v>20</v>
      </c>
      <c r="B115" s="267">
        <v>16</v>
      </c>
      <c r="C115" s="267">
        <v>7</v>
      </c>
      <c r="D115" s="267">
        <v>4</v>
      </c>
      <c r="E115" s="267">
        <v>7</v>
      </c>
      <c r="F115" s="267">
        <v>2</v>
      </c>
      <c r="G115" s="267">
        <v>12</v>
      </c>
      <c r="H115" s="267">
        <v>10</v>
      </c>
      <c r="I115" s="267">
        <v>4</v>
      </c>
      <c r="J115" s="267" t="s">
        <v>53</v>
      </c>
      <c r="K115" s="267">
        <v>62</v>
      </c>
    </row>
    <row r="116" spans="1:53" s="184" customFormat="1" ht="24">
      <c r="A116" s="3" t="s">
        <v>21</v>
      </c>
      <c r="B116" s="267">
        <v>11</v>
      </c>
      <c r="C116" s="267">
        <v>20</v>
      </c>
      <c r="D116" s="267">
        <v>9</v>
      </c>
      <c r="E116" s="267">
        <v>9</v>
      </c>
      <c r="F116" s="267">
        <v>2</v>
      </c>
      <c r="G116" s="267">
        <v>11</v>
      </c>
      <c r="H116" s="267">
        <v>9</v>
      </c>
      <c r="I116" s="267">
        <v>8</v>
      </c>
      <c r="J116" s="267" t="s">
        <v>53</v>
      </c>
      <c r="K116" s="267">
        <v>79</v>
      </c>
    </row>
    <row r="117" spans="1:53" s="184" customFormat="1" ht="12.75">
      <c r="A117" s="3" t="s">
        <v>22</v>
      </c>
      <c r="B117" s="267">
        <v>6</v>
      </c>
      <c r="C117" s="267">
        <v>6</v>
      </c>
      <c r="D117" s="267">
        <v>2</v>
      </c>
      <c r="E117" s="267">
        <v>1</v>
      </c>
      <c r="F117" s="267">
        <v>1</v>
      </c>
      <c r="G117" s="267">
        <v>5</v>
      </c>
      <c r="H117" s="267" t="s">
        <v>53</v>
      </c>
      <c r="I117" s="267" t="s">
        <v>53</v>
      </c>
      <c r="J117" s="267" t="s">
        <v>53</v>
      </c>
      <c r="K117" s="267">
        <v>21</v>
      </c>
    </row>
    <row r="118" spans="1:53" s="184" customFormat="1" ht="12.75">
      <c r="A118" s="3" t="s">
        <v>23</v>
      </c>
      <c r="B118" s="267">
        <v>35</v>
      </c>
      <c r="C118" s="267">
        <v>20</v>
      </c>
      <c r="D118" s="267">
        <v>7</v>
      </c>
      <c r="E118" s="267">
        <v>6</v>
      </c>
      <c r="F118" s="267">
        <v>2</v>
      </c>
      <c r="G118" s="267">
        <v>13</v>
      </c>
      <c r="H118" s="267">
        <v>16</v>
      </c>
      <c r="I118" s="267">
        <v>13</v>
      </c>
      <c r="J118" s="267">
        <v>1</v>
      </c>
      <c r="K118" s="267">
        <v>113</v>
      </c>
    </row>
    <row r="119" spans="1:53" s="184" customFormat="1" ht="12.75">
      <c r="A119" s="3" t="s">
        <v>24</v>
      </c>
      <c r="B119" s="267">
        <v>22</v>
      </c>
      <c r="C119" s="267">
        <v>17</v>
      </c>
      <c r="D119" s="267">
        <v>8</v>
      </c>
      <c r="E119" s="267">
        <v>4</v>
      </c>
      <c r="F119" s="267">
        <v>2</v>
      </c>
      <c r="G119" s="267">
        <v>6</v>
      </c>
      <c r="H119" s="267">
        <v>9</v>
      </c>
      <c r="I119" s="267">
        <v>1</v>
      </c>
      <c r="J119" s="267" t="s">
        <v>53</v>
      </c>
      <c r="K119" s="267">
        <v>69</v>
      </c>
    </row>
    <row r="120" spans="1:53" s="184" customFormat="1" ht="12.75">
      <c r="A120" s="3" t="s">
        <v>25</v>
      </c>
      <c r="B120" s="267">
        <v>14</v>
      </c>
      <c r="C120" s="267">
        <v>14</v>
      </c>
      <c r="D120" s="267">
        <v>6</v>
      </c>
      <c r="E120" s="267">
        <v>5</v>
      </c>
      <c r="F120" s="267">
        <v>6</v>
      </c>
      <c r="G120" s="267">
        <v>12</v>
      </c>
      <c r="H120" s="267">
        <v>8</v>
      </c>
      <c r="I120" s="267">
        <v>4</v>
      </c>
      <c r="J120" s="267" t="s">
        <v>53</v>
      </c>
      <c r="K120" s="267">
        <v>69</v>
      </c>
    </row>
    <row r="121" spans="1:53" s="184" customFormat="1" ht="21.6" customHeight="1">
      <c r="A121" s="268" t="s">
        <v>502</v>
      </c>
      <c r="B121" s="269">
        <f t="shared" ref="B121:K121" si="12">SUM(B103:B120)</f>
        <v>330</v>
      </c>
      <c r="C121" s="269">
        <f t="shared" si="12"/>
        <v>221</v>
      </c>
      <c r="D121" s="269">
        <f t="shared" si="12"/>
        <v>113</v>
      </c>
      <c r="E121" s="269">
        <f t="shared" si="12"/>
        <v>69</v>
      </c>
      <c r="F121" s="269">
        <f t="shared" si="12"/>
        <v>45</v>
      </c>
      <c r="G121" s="269">
        <f t="shared" si="12"/>
        <v>174</v>
      </c>
      <c r="H121" s="269">
        <f t="shared" si="12"/>
        <v>153</v>
      </c>
      <c r="I121" s="269">
        <f t="shared" si="12"/>
        <v>96</v>
      </c>
      <c r="J121" s="269">
        <f t="shared" si="12"/>
        <v>4</v>
      </c>
      <c r="K121" s="269">
        <f t="shared" si="12"/>
        <v>1205</v>
      </c>
    </row>
    <row r="122" spans="1:53" s="184" customFormat="1" ht="12.75">
      <c r="A122" s="270" t="s">
        <v>27</v>
      </c>
      <c r="B122" s="271">
        <v>499</v>
      </c>
      <c r="C122" s="271">
        <v>350</v>
      </c>
      <c r="D122" s="271">
        <v>187</v>
      </c>
      <c r="E122" s="271">
        <v>101</v>
      </c>
      <c r="F122" s="271">
        <v>68</v>
      </c>
      <c r="G122" s="271">
        <v>312</v>
      </c>
      <c r="H122" s="271">
        <v>269</v>
      </c>
      <c r="I122" s="271">
        <v>241</v>
      </c>
      <c r="J122" s="271">
        <v>60</v>
      </c>
      <c r="K122" s="271">
        <v>2087</v>
      </c>
    </row>
    <row r="123" spans="1:53" s="184" customFormat="1" ht="12.75">
      <c r="A123" s="270" t="s">
        <v>30</v>
      </c>
      <c r="B123" s="271">
        <v>2741</v>
      </c>
      <c r="C123" s="271">
        <v>2009</v>
      </c>
      <c r="D123" s="271">
        <v>1238</v>
      </c>
      <c r="E123" s="271">
        <v>672</v>
      </c>
      <c r="F123" s="271">
        <v>508</v>
      </c>
      <c r="G123" s="271">
        <v>1784</v>
      </c>
      <c r="H123" s="271">
        <v>1374</v>
      </c>
      <c r="I123" s="271">
        <v>1425</v>
      </c>
      <c r="J123" s="271">
        <v>352</v>
      </c>
      <c r="K123" s="271">
        <v>12103</v>
      </c>
    </row>
    <row r="124" spans="1:53" s="184" customFormat="1" ht="12.75">
      <c r="A124" s="270" t="s">
        <v>200</v>
      </c>
      <c r="B124" s="271">
        <v>46982</v>
      </c>
      <c r="C124" s="271">
        <v>36441</v>
      </c>
      <c r="D124" s="271">
        <v>27104</v>
      </c>
      <c r="E124" s="271">
        <v>16903</v>
      </c>
      <c r="F124" s="271">
        <v>12186</v>
      </c>
      <c r="G124" s="271">
        <v>34803</v>
      </c>
      <c r="H124" s="271">
        <v>15563</v>
      </c>
      <c r="I124" s="271">
        <v>13889</v>
      </c>
      <c r="J124" s="271">
        <v>2910</v>
      </c>
      <c r="K124" s="271">
        <v>206781</v>
      </c>
    </row>
    <row r="127" spans="1:53">
      <c r="A127" s="426" t="s">
        <v>613</v>
      </c>
      <c r="B127" s="426"/>
      <c r="C127" s="426"/>
      <c r="D127" s="426"/>
      <c r="E127" s="426"/>
      <c r="F127" s="426"/>
      <c r="G127" s="426"/>
      <c r="H127" s="426"/>
      <c r="I127" s="426"/>
      <c r="J127" s="426"/>
      <c r="K127" s="426"/>
      <c r="L127" s="426"/>
      <c r="M127" s="426"/>
      <c r="N127" s="426"/>
      <c r="O127" s="426"/>
      <c r="P127" s="426"/>
      <c r="Q127" s="426"/>
      <c r="R127" s="426"/>
      <c r="S127" s="426"/>
      <c r="T127" s="426"/>
      <c r="U127" s="426"/>
      <c r="V127" s="426"/>
      <c r="W127" s="426"/>
      <c r="X127" s="426"/>
      <c r="Y127" s="426"/>
      <c r="Z127" s="426"/>
      <c r="AA127" s="426"/>
      <c r="AB127" s="426"/>
      <c r="AC127" s="426"/>
      <c r="AD127" s="426"/>
      <c r="AE127" s="426"/>
      <c r="AF127" s="426"/>
      <c r="AG127" s="426"/>
      <c r="AH127" s="426"/>
      <c r="AI127" s="426"/>
      <c r="AJ127" s="426"/>
      <c r="AK127" s="426"/>
      <c r="AL127" s="426"/>
      <c r="AM127" s="426"/>
      <c r="AN127" s="426"/>
      <c r="AO127" s="426"/>
      <c r="AP127" s="426"/>
      <c r="AQ127" s="426"/>
      <c r="AR127" s="426"/>
      <c r="AS127" s="426"/>
      <c r="AT127" s="426"/>
      <c r="AU127" s="426"/>
      <c r="AV127" s="426"/>
      <c r="AW127" s="426"/>
      <c r="AX127" s="426"/>
      <c r="AY127" s="426"/>
      <c r="AZ127" s="426"/>
      <c r="BA127" s="426"/>
    </row>
    <row r="129" spans="1:53" s="184" customFormat="1" ht="13.15" customHeight="1">
      <c r="A129" s="405" t="s">
        <v>666</v>
      </c>
      <c r="B129" s="405"/>
      <c r="C129" s="405"/>
      <c r="D129" s="405"/>
      <c r="E129" s="405"/>
      <c r="F129" s="405"/>
      <c r="G129" s="405"/>
      <c r="H129" s="405"/>
      <c r="I129" s="405"/>
      <c r="J129" s="405"/>
      <c r="K129" s="405"/>
      <c r="L129" s="405"/>
      <c r="M129" s="405"/>
      <c r="N129" s="405"/>
      <c r="O129" s="405"/>
      <c r="P129" s="405"/>
      <c r="Q129" s="405"/>
      <c r="R129" s="405"/>
      <c r="S129" s="405"/>
      <c r="T129" s="405"/>
      <c r="U129" s="405"/>
      <c r="V129" s="405"/>
      <c r="W129" s="405"/>
      <c r="X129" s="405"/>
      <c r="Y129" s="405"/>
      <c r="Z129" s="405"/>
      <c r="AA129" s="405"/>
      <c r="AB129" s="405"/>
      <c r="AC129" s="405"/>
      <c r="AD129" s="405"/>
      <c r="AE129" s="405"/>
      <c r="AF129" s="405"/>
      <c r="AG129" s="405"/>
      <c r="AH129" s="405"/>
      <c r="AI129" s="405"/>
      <c r="AJ129" s="405"/>
      <c r="AK129" s="405"/>
      <c r="AL129" s="405"/>
      <c r="AM129" s="405"/>
      <c r="AN129" s="405"/>
      <c r="AO129" s="405"/>
      <c r="AP129" s="405"/>
      <c r="AQ129" s="405"/>
      <c r="AR129" s="405"/>
      <c r="AS129" s="405"/>
      <c r="AT129" s="405"/>
      <c r="AU129" s="405"/>
      <c r="AV129" s="405"/>
      <c r="AW129" s="405"/>
      <c r="AX129" s="405"/>
      <c r="AY129" s="405"/>
      <c r="AZ129" s="405"/>
      <c r="BA129" s="405"/>
    </row>
    <row r="130" spans="1:53" s="184" customFormat="1" ht="12.75">
      <c r="A130" s="420" t="s">
        <v>504</v>
      </c>
      <c r="B130" s="421" t="s">
        <v>505</v>
      </c>
      <c r="C130" s="421" t="s">
        <v>505</v>
      </c>
      <c r="D130" s="421"/>
      <c r="E130" s="421"/>
      <c r="F130" s="421"/>
      <c r="G130" s="421"/>
      <c r="H130" s="421"/>
      <c r="I130" s="421"/>
      <c r="J130" s="421"/>
      <c r="K130" s="421"/>
      <c r="L130" s="421"/>
      <c r="M130" s="421"/>
      <c r="N130" s="421"/>
      <c r="O130" s="421"/>
      <c r="P130" s="421" t="s">
        <v>506</v>
      </c>
      <c r="Q130" s="421" t="s">
        <v>506</v>
      </c>
      <c r="R130" s="421"/>
      <c r="S130" s="421"/>
      <c r="T130" s="421" t="s">
        <v>507</v>
      </c>
      <c r="U130" s="421" t="s">
        <v>507</v>
      </c>
      <c r="V130" s="421"/>
      <c r="W130" s="421" t="s">
        <v>508</v>
      </c>
      <c r="X130" s="421" t="s">
        <v>508</v>
      </c>
      <c r="Y130" s="421"/>
      <c r="Z130" s="421"/>
      <c r="AA130" s="421"/>
      <c r="AB130" s="421" t="s">
        <v>509</v>
      </c>
      <c r="AC130" s="421" t="s">
        <v>509</v>
      </c>
      <c r="AD130" s="421"/>
      <c r="AE130" s="421" t="s">
        <v>510</v>
      </c>
      <c r="AF130" s="421" t="s">
        <v>510</v>
      </c>
      <c r="AG130" s="421"/>
      <c r="AH130" s="421"/>
      <c r="AI130" s="421"/>
      <c r="AJ130" s="421"/>
      <c r="AK130" s="421"/>
      <c r="AL130" s="421"/>
      <c r="AM130" s="421"/>
      <c r="AN130" s="421"/>
      <c r="AO130" s="421"/>
      <c r="AP130" s="421" t="s">
        <v>511</v>
      </c>
      <c r="AQ130" s="421" t="s">
        <v>511</v>
      </c>
      <c r="AR130" s="421"/>
      <c r="AS130" s="421"/>
      <c r="AT130" s="421"/>
      <c r="AU130" s="421"/>
      <c r="AV130" s="421"/>
      <c r="AW130" s="421" t="s">
        <v>512</v>
      </c>
      <c r="AX130" s="421" t="s">
        <v>513</v>
      </c>
      <c r="AY130" s="421" t="s">
        <v>513</v>
      </c>
      <c r="AZ130" s="421"/>
      <c r="BA130" s="421" t="s">
        <v>514</v>
      </c>
    </row>
    <row r="131" spans="1:53" s="184" customFormat="1" ht="12.75">
      <c r="A131" s="420"/>
      <c r="B131" s="421"/>
      <c r="C131" s="421" t="s">
        <v>515</v>
      </c>
      <c r="D131" s="421" t="s">
        <v>515</v>
      </c>
      <c r="E131" s="421"/>
      <c r="F131" s="421" t="s">
        <v>516</v>
      </c>
      <c r="G131" s="421" t="s">
        <v>516</v>
      </c>
      <c r="H131" s="421"/>
      <c r="I131" s="421" t="s">
        <v>517</v>
      </c>
      <c r="J131" s="421" t="s">
        <v>517</v>
      </c>
      <c r="K131" s="421"/>
      <c r="L131" s="421"/>
      <c r="M131" s="421"/>
      <c r="N131" s="421"/>
      <c r="O131" s="421"/>
      <c r="P131" s="421"/>
      <c r="Q131" s="421" t="s">
        <v>518</v>
      </c>
      <c r="R131" s="421" t="s">
        <v>519</v>
      </c>
      <c r="S131" s="421" t="s">
        <v>520</v>
      </c>
      <c r="T131" s="421"/>
      <c r="U131" s="421" t="s">
        <v>521</v>
      </c>
      <c r="V131" s="421" t="s">
        <v>522</v>
      </c>
      <c r="W131" s="421"/>
      <c r="X131" s="421" t="s">
        <v>523</v>
      </c>
      <c r="Y131" s="421" t="s">
        <v>523</v>
      </c>
      <c r="Z131" s="421"/>
      <c r="AA131" s="421" t="s">
        <v>524</v>
      </c>
      <c r="AB131" s="421"/>
      <c r="AC131" s="421" t="s">
        <v>525</v>
      </c>
      <c r="AD131" s="421" t="s">
        <v>526</v>
      </c>
      <c r="AE131" s="421"/>
      <c r="AF131" s="421" t="s">
        <v>527</v>
      </c>
      <c r="AG131" s="421" t="s">
        <v>528</v>
      </c>
      <c r="AH131" s="421" t="s">
        <v>529</v>
      </c>
      <c r="AI131" s="421" t="s">
        <v>529</v>
      </c>
      <c r="AJ131" s="421"/>
      <c r="AK131" s="421"/>
      <c r="AL131" s="421" t="s">
        <v>530</v>
      </c>
      <c r="AM131" s="421" t="s">
        <v>530</v>
      </c>
      <c r="AN131" s="421"/>
      <c r="AO131" s="421"/>
      <c r="AP131" s="421"/>
      <c r="AQ131" s="421" t="s">
        <v>531</v>
      </c>
      <c r="AR131" s="421" t="s">
        <v>532</v>
      </c>
      <c r="AS131" s="421" t="s">
        <v>533</v>
      </c>
      <c r="AT131" s="421" t="s">
        <v>534</v>
      </c>
      <c r="AU131" s="421" t="s">
        <v>535</v>
      </c>
      <c r="AV131" s="421" t="s">
        <v>536</v>
      </c>
      <c r="AW131" s="421"/>
      <c r="AX131" s="421"/>
      <c r="AY131" s="421" t="s">
        <v>537</v>
      </c>
      <c r="AZ131" s="421" t="s">
        <v>538</v>
      </c>
      <c r="BA131" s="421"/>
    </row>
    <row r="132" spans="1:53" s="184" customFormat="1" ht="12.75">
      <c r="A132" s="420"/>
      <c r="B132" s="421"/>
      <c r="C132" s="421"/>
      <c r="D132" s="421" t="s">
        <v>539</v>
      </c>
      <c r="E132" s="421" t="s">
        <v>540</v>
      </c>
      <c r="F132" s="421"/>
      <c r="G132" s="421" t="s">
        <v>541</v>
      </c>
      <c r="H132" s="421" t="s">
        <v>542</v>
      </c>
      <c r="I132" s="421"/>
      <c r="J132" s="421" t="s">
        <v>543</v>
      </c>
      <c r="K132" s="421" t="s">
        <v>544</v>
      </c>
      <c r="L132" s="421" t="s">
        <v>544</v>
      </c>
      <c r="M132" s="421"/>
      <c r="N132" s="421"/>
      <c r="O132" s="421"/>
      <c r="P132" s="421"/>
      <c r="Q132" s="421"/>
      <c r="R132" s="421"/>
      <c r="S132" s="421"/>
      <c r="T132" s="421"/>
      <c r="U132" s="421"/>
      <c r="V132" s="421"/>
      <c r="W132" s="421"/>
      <c r="X132" s="421"/>
      <c r="Y132" s="421" t="s">
        <v>545</v>
      </c>
      <c r="Z132" s="421" t="s">
        <v>546</v>
      </c>
      <c r="AA132" s="421"/>
      <c r="AB132" s="421"/>
      <c r="AC132" s="421"/>
      <c r="AD132" s="421"/>
      <c r="AE132" s="421"/>
      <c r="AF132" s="421"/>
      <c r="AG132" s="421"/>
      <c r="AH132" s="421"/>
      <c r="AI132" s="421" t="s">
        <v>547</v>
      </c>
      <c r="AJ132" s="421" t="s">
        <v>548</v>
      </c>
      <c r="AK132" s="421" t="s">
        <v>549</v>
      </c>
      <c r="AL132" s="421"/>
      <c r="AM132" s="421" t="s">
        <v>550</v>
      </c>
      <c r="AN132" s="421" t="s">
        <v>551</v>
      </c>
      <c r="AO132" s="421" t="s">
        <v>552</v>
      </c>
      <c r="AP132" s="421"/>
      <c r="AQ132" s="421"/>
      <c r="AR132" s="421"/>
      <c r="AS132" s="421"/>
      <c r="AT132" s="421"/>
      <c r="AU132" s="421"/>
      <c r="AV132" s="421"/>
      <c r="AW132" s="421"/>
      <c r="AX132" s="421"/>
      <c r="AY132" s="421"/>
      <c r="AZ132" s="421"/>
      <c r="BA132" s="421"/>
    </row>
    <row r="133" spans="1:53" s="184" customFormat="1" ht="72">
      <c r="A133" s="420"/>
      <c r="B133" s="421"/>
      <c r="C133" s="421"/>
      <c r="D133" s="421"/>
      <c r="E133" s="421"/>
      <c r="F133" s="421"/>
      <c r="G133" s="421"/>
      <c r="H133" s="421"/>
      <c r="I133" s="421"/>
      <c r="J133" s="421"/>
      <c r="K133" s="421"/>
      <c r="L133" s="194" t="s">
        <v>553</v>
      </c>
      <c r="M133" s="194" t="s">
        <v>554</v>
      </c>
      <c r="N133" s="194" t="s">
        <v>555</v>
      </c>
      <c r="O133" s="194" t="s">
        <v>556</v>
      </c>
      <c r="P133" s="421"/>
      <c r="Q133" s="421"/>
      <c r="R133" s="421"/>
      <c r="S133" s="421"/>
      <c r="T133" s="421"/>
      <c r="U133" s="421"/>
      <c r="V133" s="421"/>
      <c r="W133" s="421"/>
      <c r="X133" s="421"/>
      <c r="Y133" s="421"/>
      <c r="Z133" s="421"/>
      <c r="AA133" s="421"/>
      <c r="AB133" s="421"/>
      <c r="AC133" s="421"/>
      <c r="AD133" s="421"/>
      <c r="AE133" s="421"/>
      <c r="AF133" s="421"/>
      <c r="AG133" s="421"/>
      <c r="AH133" s="421"/>
      <c r="AI133" s="421"/>
      <c r="AJ133" s="421"/>
      <c r="AK133" s="421"/>
      <c r="AL133" s="421"/>
      <c r="AM133" s="421"/>
      <c r="AN133" s="421"/>
      <c r="AO133" s="421"/>
      <c r="AP133" s="421"/>
      <c r="AQ133" s="421"/>
      <c r="AR133" s="421"/>
      <c r="AS133" s="421"/>
      <c r="AT133" s="421"/>
      <c r="AU133" s="421"/>
      <c r="AV133" s="421"/>
      <c r="AW133" s="421"/>
      <c r="AX133" s="421"/>
      <c r="AY133" s="421"/>
      <c r="AZ133" s="421"/>
      <c r="BA133" s="421"/>
    </row>
    <row r="134" spans="1:53" s="184" customFormat="1" ht="12.75">
      <c r="A134" s="2" t="s">
        <v>8</v>
      </c>
      <c r="B134" s="195">
        <v>1074.3</v>
      </c>
      <c r="C134" s="195">
        <v>101.6</v>
      </c>
      <c r="D134" s="195">
        <v>14.8</v>
      </c>
      <c r="E134" s="195">
        <v>86.8</v>
      </c>
      <c r="F134" s="195">
        <v>150.5</v>
      </c>
      <c r="G134" s="195">
        <v>15.4</v>
      </c>
      <c r="H134" s="195">
        <v>135.1</v>
      </c>
      <c r="I134" s="195">
        <v>822.2</v>
      </c>
      <c r="J134" s="195">
        <v>13</v>
      </c>
      <c r="K134" s="195">
        <v>809.2</v>
      </c>
      <c r="L134" s="195">
        <v>21.6</v>
      </c>
      <c r="M134" s="195">
        <v>12.8</v>
      </c>
      <c r="N134" s="195">
        <v>774</v>
      </c>
      <c r="O134" s="195">
        <v>0.8</v>
      </c>
      <c r="P134" s="195" t="s">
        <v>53</v>
      </c>
      <c r="Q134" s="195" t="s">
        <v>53</v>
      </c>
      <c r="R134" s="195" t="s">
        <v>53</v>
      </c>
      <c r="S134" s="195" t="s">
        <v>53</v>
      </c>
      <c r="T134" s="195">
        <v>101.6</v>
      </c>
      <c r="U134" s="195">
        <v>82.4</v>
      </c>
      <c r="V134" s="195">
        <v>19.2</v>
      </c>
      <c r="W134" s="195" t="s">
        <v>53</v>
      </c>
      <c r="X134" s="195" t="s">
        <v>53</v>
      </c>
      <c r="Y134" s="195" t="s">
        <v>53</v>
      </c>
      <c r="Z134" s="195" t="s">
        <v>53</v>
      </c>
      <c r="AA134" s="195" t="s">
        <v>53</v>
      </c>
      <c r="AB134" s="195" t="s">
        <v>53</v>
      </c>
      <c r="AC134" s="195" t="s">
        <v>53</v>
      </c>
      <c r="AD134" s="195" t="s">
        <v>53</v>
      </c>
      <c r="AE134" s="195">
        <v>5.7</v>
      </c>
      <c r="AF134" s="195" t="s">
        <v>53</v>
      </c>
      <c r="AG134" s="195" t="s">
        <v>53</v>
      </c>
      <c r="AH134" s="195">
        <v>5.7</v>
      </c>
      <c r="AI134" s="195">
        <v>1.8</v>
      </c>
      <c r="AJ134" s="195">
        <v>1.8</v>
      </c>
      <c r="AK134" s="195">
        <v>2.1</v>
      </c>
      <c r="AL134" s="195" t="s">
        <v>53</v>
      </c>
      <c r="AM134" s="195" t="s">
        <v>53</v>
      </c>
      <c r="AN134" s="195" t="s">
        <v>53</v>
      </c>
      <c r="AO134" s="195" t="s">
        <v>53</v>
      </c>
      <c r="AP134" s="195">
        <v>0.28000000000000003</v>
      </c>
      <c r="AQ134" s="195">
        <v>0.14000000000000001</v>
      </c>
      <c r="AR134" s="195">
        <v>0.14000000000000001</v>
      </c>
      <c r="AS134" s="195" t="s">
        <v>53</v>
      </c>
      <c r="AT134" s="195" t="s">
        <v>53</v>
      </c>
      <c r="AU134" s="195" t="s">
        <v>53</v>
      </c>
      <c r="AV134" s="195" t="s">
        <v>53</v>
      </c>
      <c r="AW134" s="195" t="s">
        <v>53</v>
      </c>
      <c r="AX134" s="195">
        <v>0.21</v>
      </c>
      <c r="AY134" s="195">
        <v>0.12</v>
      </c>
      <c r="AZ134" s="195">
        <v>0.09</v>
      </c>
      <c r="BA134" s="195">
        <v>1182.0899999999999</v>
      </c>
    </row>
    <row r="135" spans="1:53" s="184" customFormat="1" ht="12.75">
      <c r="A135" s="2" t="s">
        <v>9</v>
      </c>
      <c r="B135" s="195">
        <v>336.2</v>
      </c>
      <c r="C135" s="195">
        <v>50.4</v>
      </c>
      <c r="D135" s="195">
        <v>16</v>
      </c>
      <c r="E135" s="195">
        <v>34.4</v>
      </c>
      <c r="F135" s="195">
        <v>35</v>
      </c>
      <c r="G135" s="195">
        <v>6.3</v>
      </c>
      <c r="H135" s="195">
        <v>28.7</v>
      </c>
      <c r="I135" s="195">
        <v>250.8</v>
      </c>
      <c r="J135" s="195">
        <v>5</v>
      </c>
      <c r="K135" s="195">
        <v>245.8</v>
      </c>
      <c r="L135" s="195">
        <v>4.8</v>
      </c>
      <c r="M135" s="195">
        <v>2.4</v>
      </c>
      <c r="N135" s="195">
        <v>169</v>
      </c>
      <c r="O135" s="195">
        <v>69.599999999999994</v>
      </c>
      <c r="P135" s="195" t="s">
        <v>53</v>
      </c>
      <c r="Q135" s="195" t="s">
        <v>53</v>
      </c>
      <c r="R135" s="195" t="s">
        <v>53</v>
      </c>
      <c r="S135" s="195" t="s">
        <v>53</v>
      </c>
      <c r="T135" s="195">
        <v>45.6</v>
      </c>
      <c r="U135" s="195">
        <v>40.799999999999997</v>
      </c>
      <c r="V135" s="195">
        <v>4.8</v>
      </c>
      <c r="W135" s="195">
        <v>62.8</v>
      </c>
      <c r="X135" s="195">
        <v>60.4</v>
      </c>
      <c r="Y135" s="195">
        <v>40.1</v>
      </c>
      <c r="Z135" s="195">
        <v>20.3</v>
      </c>
      <c r="AA135" s="195">
        <v>2.4</v>
      </c>
      <c r="AB135" s="195">
        <v>3</v>
      </c>
      <c r="AC135" s="195" t="s">
        <v>53</v>
      </c>
      <c r="AD135" s="195">
        <v>3</v>
      </c>
      <c r="AE135" s="195">
        <v>5.2</v>
      </c>
      <c r="AF135" s="195" t="s">
        <v>53</v>
      </c>
      <c r="AG135" s="195" t="s">
        <v>53</v>
      </c>
      <c r="AH135" s="195">
        <v>4.2</v>
      </c>
      <c r="AI135" s="195" t="s">
        <v>53</v>
      </c>
      <c r="AJ135" s="195">
        <v>2.7</v>
      </c>
      <c r="AK135" s="195">
        <v>1.5</v>
      </c>
      <c r="AL135" s="195">
        <v>1</v>
      </c>
      <c r="AM135" s="195" t="s">
        <v>53</v>
      </c>
      <c r="AN135" s="195">
        <v>1</v>
      </c>
      <c r="AO135" s="195" t="s">
        <v>53</v>
      </c>
      <c r="AP135" s="195">
        <v>4.68</v>
      </c>
      <c r="AQ135" s="195">
        <v>0.53</v>
      </c>
      <c r="AR135" s="195">
        <v>1.96</v>
      </c>
      <c r="AS135" s="195">
        <v>0.45</v>
      </c>
      <c r="AT135" s="195">
        <v>0.9</v>
      </c>
      <c r="AU135" s="195">
        <v>0.24</v>
      </c>
      <c r="AV135" s="195">
        <v>0.6</v>
      </c>
      <c r="AW135" s="195" t="s">
        <v>53</v>
      </c>
      <c r="AX135" s="195">
        <v>0.62</v>
      </c>
      <c r="AY135" s="195">
        <v>0.32</v>
      </c>
      <c r="AZ135" s="195">
        <v>0.3</v>
      </c>
      <c r="BA135" s="195">
        <v>458.1</v>
      </c>
    </row>
    <row r="136" spans="1:53" s="184" customFormat="1" ht="12.75">
      <c r="A136" s="2" t="s">
        <v>10</v>
      </c>
      <c r="B136" s="195">
        <v>499.9</v>
      </c>
      <c r="C136" s="195">
        <v>74.400000000000006</v>
      </c>
      <c r="D136" s="195">
        <v>15.2</v>
      </c>
      <c r="E136" s="195">
        <v>59.2</v>
      </c>
      <c r="F136" s="195">
        <v>97.3</v>
      </c>
      <c r="G136" s="195">
        <v>9.1</v>
      </c>
      <c r="H136" s="195">
        <v>88.2</v>
      </c>
      <c r="I136" s="195">
        <v>328.2</v>
      </c>
      <c r="J136" s="195">
        <v>7</v>
      </c>
      <c r="K136" s="195">
        <v>321.2</v>
      </c>
      <c r="L136" s="195">
        <v>36</v>
      </c>
      <c r="M136" s="195">
        <v>6.4</v>
      </c>
      <c r="N136" s="195">
        <v>270</v>
      </c>
      <c r="O136" s="195">
        <v>8.8000000000000007</v>
      </c>
      <c r="P136" s="195" t="s">
        <v>53</v>
      </c>
      <c r="Q136" s="195" t="s">
        <v>53</v>
      </c>
      <c r="R136" s="195" t="s">
        <v>53</v>
      </c>
      <c r="S136" s="195" t="s">
        <v>53</v>
      </c>
      <c r="T136" s="195">
        <v>39.200000000000003</v>
      </c>
      <c r="U136" s="195">
        <v>39.200000000000003</v>
      </c>
      <c r="V136" s="195" t="s">
        <v>53</v>
      </c>
      <c r="W136" s="195" t="s">
        <v>53</v>
      </c>
      <c r="X136" s="195" t="s">
        <v>53</v>
      </c>
      <c r="Y136" s="195" t="s">
        <v>53</v>
      </c>
      <c r="Z136" s="195" t="s">
        <v>53</v>
      </c>
      <c r="AA136" s="195" t="s">
        <v>53</v>
      </c>
      <c r="AB136" s="195">
        <v>18.5</v>
      </c>
      <c r="AC136" s="195">
        <v>18.5</v>
      </c>
      <c r="AD136" s="195" t="s">
        <v>53</v>
      </c>
      <c r="AE136" s="195">
        <v>60</v>
      </c>
      <c r="AF136" s="195" t="s">
        <v>53</v>
      </c>
      <c r="AG136" s="195" t="s">
        <v>53</v>
      </c>
      <c r="AH136" s="195">
        <v>60</v>
      </c>
      <c r="AI136" s="195">
        <v>60</v>
      </c>
      <c r="AJ136" s="195" t="s">
        <v>53</v>
      </c>
      <c r="AK136" s="195" t="s">
        <v>53</v>
      </c>
      <c r="AL136" s="195" t="s">
        <v>53</v>
      </c>
      <c r="AM136" s="195" t="s">
        <v>53</v>
      </c>
      <c r="AN136" s="195" t="s">
        <v>53</v>
      </c>
      <c r="AO136" s="195" t="s">
        <v>53</v>
      </c>
      <c r="AP136" s="195" t="s">
        <v>53</v>
      </c>
      <c r="AQ136" s="195" t="s">
        <v>53</v>
      </c>
      <c r="AR136" s="195" t="s">
        <v>53</v>
      </c>
      <c r="AS136" s="195" t="s">
        <v>53</v>
      </c>
      <c r="AT136" s="195" t="s">
        <v>53</v>
      </c>
      <c r="AU136" s="195" t="s">
        <v>53</v>
      </c>
      <c r="AV136" s="195" t="s">
        <v>53</v>
      </c>
      <c r="AW136" s="195" t="s">
        <v>53</v>
      </c>
      <c r="AX136" s="195" t="s">
        <v>53</v>
      </c>
      <c r="AY136" s="195" t="s">
        <v>53</v>
      </c>
      <c r="AZ136" s="195" t="s">
        <v>53</v>
      </c>
      <c r="BA136" s="195">
        <v>617.6</v>
      </c>
    </row>
    <row r="137" spans="1:53" s="184" customFormat="1" ht="12.75">
      <c r="A137" s="3" t="s">
        <v>11</v>
      </c>
      <c r="B137" s="195">
        <v>1258.4000000000001</v>
      </c>
      <c r="C137" s="195">
        <v>106.4</v>
      </c>
      <c r="D137" s="195">
        <v>22.4</v>
      </c>
      <c r="E137" s="195">
        <v>84</v>
      </c>
      <c r="F137" s="195">
        <v>190.4</v>
      </c>
      <c r="G137" s="195">
        <v>15.4</v>
      </c>
      <c r="H137" s="195">
        <v>175</v>
      </c>
      <c r="I137" s="195">
        <v>961.6</v>
      </c>
      <c r="J137" s="195">
        <v>9</v>
      </c>
      <c r="K137" s="195">
        <v>952.6</v>
      </c>
      <c r="L137" s="195">
        <v>171.2</v>
      </c>
      <c r="M137" s="195">
        <v>10.4</v>
      </c>
      <c r="N137" s="195">
        <v>771</v>
      </c>
      <c r="O137" s="195" t="s">
        <v>53</v>
      </c>
      <c r="P137" s="195" t="s">
        <v>53</v>
      </c>
      <c r="Q137" s="195" t="s">
        <v>53</v>
      </c>
      <c r="R137" s="195" t="s">
        <v>53</v>
      </c>
      <c r="S137" s="195" t="s">
        <v>53</v>
      </c>
      <c r="T137" s="195">
        <v>41.6</v>
      </c>
      <c r="U137" s="195">
        <v>24.8</v>
      </c>
      <c r="V137" s="195">
        <v>16.8</v>
      </c>
      <c r="W137" s="195">
        <v>11.5</v>
      </c>
      <c r="X137" s="195">
        <v>11.5</v>
      </c>
      <c r="Y137" s="195">
        <v>3.1</v>
      </c>
      <c r="Z137" s="195">
        <v>8.4</v>
      </c>
      <c r="AA137" s="195" t="s">
        <v>53</v>
      </c>
      <c r="AB137" s="195">
        <v>16.5</v>
      </c>
      <c r="AC137" s="195">
        <v>12.1</v>
      </c>
      <c r="AD137" s="195">
        <v>4.4000000000000004</v>
      </c>
      <c r="AE137" s="195">
        <v>138.05000000000001</v>
      </c>
      <c r="AF137" s="195">
        <v>0.05</v>
      </c>
      <c r="AG137" s="195">
        <v>8.4</v>
      </c>
      <c r="AH137" s="195">
        <v>129.6</v>
      </c>
      <c r="AI137" s="195">
        <v>105.6</v>
      </c>
      <c r="AJ137" s="195" t="s">
        <v>53</v>
      </c>
      <c r="AK137" s="195">
        <v>24</v>
      </c>
      <c r="AL137" s="195" t="s">
        <v>53</v>
      </c>
      <c r="AM137" s="195" t="s">
        <v>53</v>
      </c>
      <c r="AN137" s="195" t="s">
        <v>53</v>
      </c>
      <c r="AO137" s="195" t="s">
        <v>53</v>
      </c>
      <c r="AP137" s="195">
        <v>171.16</v>
      </c>
      <c r="AQ137" s="195">
        <v>168.48</v>
      </c>
      <c r="AR137" s="195">
        <v>1.75</v>
      </c>
      <c r="AS137" s="195">
        <v>0.3</v>
      </c>
      <c r="AT137" s="195">
        <v>0.6</v>
      </c>
      <c r="AU137" s="195">
        <v>0.03</v>
      </c>
      <c r="AV137" s="195" t="s">
        <v>53</v>
      </c>
      <c r="AW137" s="195" t="s">
        <v>53</v>
      </c>
      <c r="AX137" s="195">
        <v>0.36</v>
      </c>
      <c r="AY137" s="195">
        <v>0.08</v>
      </c>
      <c r="AZ137" s="195">
        <v>0.28000000000000003</v>
      </c>
      <c r="BA137" s="195">
        <v>1637.57</v>
      </c>
    </row>
    <row r="138" spans="1:53" s="184" customFormat="1" ht="12.75">
      <c r="A138" s="3" t="s">
        <v>12</v>
      </c>
      <c r="B138" s="195">
        <v>976.7</v>
      </c>
      <c r="C138" s="195">
        <v>98</v>
      </c>
      <c r="D138" s="195">
        <v>11.6</v>
      </c>
      <c r="E138" s="195">
        <v>86.4</v>
      </c>
      <c r="F138" s="195">
        <v>175.7</v>
      </c>
      <c r="G138" s="195">
        <v>21.7</v>
      </c>
      <c r="H138" s="195">
        <v>154</v>
      </c>
      <c r="I138" s="195">
        <v>703</v>
      </c>
      <c r="J138" s="195">
        <v>3</v>
      </c>
      <c r="K138" s="195">
        <v>700</v>
      </c>
      <c r="L138" s="195">
        <v>55.2</v>
      </c>
      <c r="M138" s="195">
        <v>20</v>
      </c>
      <c r="N138" s="195">
        <v>604</v>
      </c>
      <c r="O138" s="195">
        <v>20.8</v>
      </c>
      <c r="P138" s="195" t="s">
        <v>53</v>
      </c>
      <c r="Q138" s="195" t="s">
        <v>53</v>
      </c>
      <c r="R138" s="195" t="s">
        <v>53</v>
      </c>
      <c r="S138" s="195" t="s">
        <v>53</v>
      </c>
      <c r="T138" s="195">
        <v>74.400000000000006</v>
      </c>
      <c r="U138" s="195">
        <v>70.400000000000006</v>
      </c>
      <c r="V138" s="195">
        <v>4</v>
      </c>
      <c r="W138" s="195">
        <v>41.8</v>
      </c>
      <c r="X138" s="195">
        <v>39.299999999999997</v>
      </c>
      <c r="Y138" s="195">
        <v>38</v>
      </c>
      <c r="Z138" s="195">
        <v>1.3</v>
      </c>
      <c r="AA138" s="195">
        <v>2.5</v>
      </c>
      <c r="AB138" s="195">
        <v>0.1</v>
      </c>
      <c r="AC138" s="195">
        <v>0.1</v>
      </c>
      <c r="AD138" s="195" t="s">
        <v>53</v>
      </c>
      <c r="AE138" s="195">
        <v>198.54</v>
      </c>
      <c r="AF138" s="195">
        <v>0.14000000000000001</v>
      </c>
      <c r="AG138" s="195">
        <v>66.3</v>
      </c>
      <c r="AH138" s="195">
        <v>130.5</v>
      </c>
      <c r="AI138" s="195">
        <v>1.8</v>
      </c>
      <c r="AJ138" s="195" t="s">
        <v>53</v>
      </c>
      <c r="AK138" s="195">
        <v>128.69999999999999</v>
      </c>
      <c r="AL138" s="195">
        <v>1.6</v>
      </c>
      <c r="AM138" s="195">
        <v>0.6</v>
      </c>
      <c r="AN138" s="195">
        <v>0.5</v>
      </c>
      <c r="AO138" s="195">
        <v>0.5</v>
      </c>
      <c r="AP138" s="195">
        <v>0.45</v>
      </c>
      <c r="AQ138" s="195" t="s">
        <v>53</v>
      </c>
      <c r="AR138" s="195">
        <v>0.45</v>
      </c>
      <c r="AS138" s="195" t="s">
        <v>53</v>
      </c>
      <c r="AT138" s="195" t="s">
        <v>53</v>
      </c>
      <c r="AU138" s="195" t="s">
        <v>53</v>
      </c>
      <c r="AV138" s="195" t="s">
        <v>53</v>
      </c>
      <c r="AW138" s="195" t="s">
        <v>53</v>
      </c>
      <c r="AX138" s="195">
        <v>0.15</v>
      </c>
      <c r="AY138" s="195">
        <v>0.08</v>
      </c>
      <c r="AZ138" s="195">
        <v>7.0000000000000007E-2</v>
      </c>
      <c r="BA138" s="195">
        <v>1292.1400000000001</v>
      </c>
    </row>
    <row r="139" spans="1:53" s="184" customFormat="1" ht="12.75">
      <c r="A139" s="3" t="s">
        <v>13</v>
      </c>
      <c r="B139" s="195">
        <v>1621.7</v>
      </c>
      <c r="C139" s="195">
        <v>179.2</v>
      </c>
      <c r="D139" s="195">
        <v>54.8</v>
      </c>
      <c r="E139" s="195">
        <v>124.4</v>
      </c>
      <c r="F139" s="195">
        <v>335.3</v>
      </c>
      <c r="G139" s="195">
        <v>28.7</v>
      </c>
      <c r="H139" s="195">
        <v>306.60000000000002</v>
      </c>
      <c r="I139" s="195">
        <v>1107.2</v>
      </c>
      <c r="J139" s="195">
        <v>14</v>
      </c>
      <c r="K139" s="195">
        <v>1093.2</v>
      </c>
      <c r="L139" s="195">
        <v>85.6</v>
      </c>
      <c r="M139" s="195">
        <v>12.8</v>
      </c>
      <c r="N139" s="195">
        <v>962</v>
      </c>
      <c r="O139" s="195">
        <v>32.799999999999997</v>
      </c>
      <c r="P139" s="195" t="s">
        <v>53</v>
      </c>
      <c r="Q139" s="195" t="s">
        <v>53</v>
      </c>
      <c r="R139" s="195" t="s">
        <v>53</v>
      </c>
      <c r="S139" s="195" t="s">
        <v>53</v>
      </c>
      <c r="T139" s="195">
        <v>30.4</v>
      </c>
      <c r="U139" s="195">
        <v>16</v>
      </c>
      <c r="V139" s="195">
        <v>14.4</v>
      </c>
      <c r="W139" s="195">
        <v>12</v>
      </c>
      <c r="X139" s="195">
        <v>12</v>
      </c>
      <c r="Y139" s="195" t="s">
        <v>53</v>
      </c>
      <c r="Z139" s="195">
        <v>12</v>
      </c>
      <c r="AA139" s="195" t="s">
        <v>53</v>
      </c>
      <c r="AB139" s="195">
        <v>11.1</v>
      </c>
      <c r="AC139" s="195">
        <v>10.1</v>
      </c>
      <c r="AD139" s="195">
        <v>1</v>
      </c>
      <c r="AE139" s="195">
        <v>567</v>
      </c>
      <c r="AF139" s="195" t="s">
        <v>53</v>
      </c>
      <c r="AG139" s="195">
        <v>45</v>
      </c>
      <c r="AH139" s="195">
        <v>522</v>
      </c>
      <c r="AI139" s="195">
        <v>90</v>
      </c>
      <c r="AJ139" s="195">
        <v>90</v>
      </c>
      <c r="AK139" s="195">
        <v>342</v>
      </c>
      <c r="AL139" s="195" t="s">
        <v>53</v>
      </c>
      <c r="AM139" s="195" t="s">
        <v>53</v>
      </c>
      <c r="AN139" s="195" t="s">
        <v>53</v>
      </c>
      <c r="AO139" s="195" t="s">
        <v>53</v>
      </c>
      <c r="AP139" s="195">
        <v>1.75</v>
      </c>
      <c r="AQ139" s="195">
        <v>1.75</v>
      </c>
      <c r="AR139" s="195" t="s">
        <v>53</v>
      </c>
      <c r="AS139" s="195" t="s">
        <v>53</v>
      </c>
      <c r="AT139" s="195" t="s">
        <v>53</v>
      </c>
      <c r="AU139" s="195" t="s">
        <v>53</v>
      </c>
      <c r="AV139" s="195" t="s">
        <v>53</v>
      </c>
      <c r="AW139" s="195" t="s">
        <v>53</v>
      </c>
      <c r="AX139" s="195" t="s">
        <v>53</v>
      </c>
      <c r="AY139" s="195" t="s">
        <v>53</v>
      </c>
      <c r="AZ139" s="195" t="s">
        <v>53</v>
      </c>
      <c r="BA139" s="195">
        <v>2243.9499999999998</v>
      </c>
    </row>
    <row r="140" spans="1:53" s="184" customFormat="1" ht="12.75">
      <c r="A140" s="3" t="s">
        <v>14</v>
      </c>
      <c r="B140" s="195">
        <v>696.8</v>
      </c>
      <c r="C140" s="195">
        <v>67.599999999999994</v>
      </c>
      <c r="D140" s="195">
        <v>2</v>
      </c>
      <c r="E140" s="195">
        <v>65.599999999999994</v>
      </c>
      <c r="F140" s="195">
        <v>116.2</v>
      </c>
      <c r="G140" s="195">
        <v>3.5</v>
      </c>
      <c r="H140" s="195">
        <v>112.7</v>
      </c>
      <c r="I140" s="195">
        <v>513</v>
      </c>
      <c r="J140" s="195" t="s">
        <v>53</v>
      </c>
      <c r="K140" s="195">
        <v>513</v>
      </c>
      <c r="L140" s="195" t="s">
        <v>53</v>
      </c>
      <c r="M140" s="195">
        <v>12</v>
      </c>
      <c r="N140" s="195">
        <v>501</v>
      </c>
      <c r="O140" s="195" t="s">
        <v>53</v>
      </c>
      <c r="P140" s="195" t="s">
        <v>53</v>
      </c>
      <c r="Q140" s="195" t="s">
        <v>53</v>
      </c>
      <c r="R140" s="195" t="s">
        <v>53</v>
      </c>
      <c r="S140" s="195" t="s">
        <v>53</v>
      </c>
      <c r="T140" s="195">
        <v>17.600000000000001</v>
      </c>
      <c r="U140" s="195">
        <v>15.2</v>
      </c>
      <c r="V140" s="195">
        <v>2.4</v>
      </c>
      <c r="W140" s="195" t="s">
        <v>53</v>
      </c>
      <c r="X140" s="195" t="s">
        <v>53</v>
      </c>
      <c r="Y140" s="195" t="s">
        <v>53</v>
      </c>
      <c r="Z140" s="195" t="s">
        <v>53</v>
      </c>
      <c r="AA140" s="195" t="s">
        <v>53</v>
      </c>
      <c r="AB140" s="195">
        <v>0.2</v>
      </c>
      <c r="AC140" s="195">
        <v>0.2</v>
      </c>
      <c r="AD140" s="195" t="s">
        <v>53</v>
      </c>
      <c r="AE140" s="195">
        <v>333.6</v>
      </c>
      <c r="AF140" s="195" t="s">
        <v>53</v>
      </c>
      <c r="AG140" s="195">
        <v>63</v>
      </c>
      <c r="AH140" s="195">
        <v>270.60000000000002</v>
      </c>
      <c r="AI140" s="195">
        <v>60.6</v>
      </c>
      <c r="AJ140" s="195">
        <v>60</v>
      </c>
      <c r="AK140" s="195">
        <v>150</v>
      </c>
      <c r="AL140" s="195" t="s">
        <v>53</v>
      </c>
      <c r="AM140" s="195" t="s">
        <v>53</v>
      </c>
      <c r="AN140" s="195" t="s">
        <v>53</v>
      </c>
      <c r="AO140" s="195" t="s">
        <v>53</v>
      </c>
      <c r="AP140" s="195">
        <v>2.39</v>
      </c>
      <c r="AQ140" s="195">
        <v>0.21</v>
      </c>
      <c r="AR140" s="195">
        <v>0.92</v>
      </c>
      <c r="AS140" s="195">
        <v>0.06</v>
      </c>
      <c r="AT140" s="195" t="s">
        <v>53</v>
      </c>
      <c r="AU140" s="195">
        <v>0.12</v>
      </c>
      <c r="AV140" s="195">
        <v>1.08</v>
      </c>
      <c r="AW140" s="195" t="s">
        <v>53</v>
      </c>
      <c r="AX140" s="195">
        <v>0.39</v>
      </c>
      <c r="AY140" s="195">
        <v>0.32</v>
      </c>
      <c r="AZ140" s="195">
        <v>7.0000000000000007E-2</v>
      </c>
      <c r="BA140" s="195">
        <v>1050.99</v>
      </c>
    </row>
    <row r="141" spans="1:53" s="184" customFormat="1" ht="12.75">
      <c r="A141" s="3" t="s">
        <v>15</v>
      </c>
      <c r="B141" s="195">
        <v>672.4</v>
      </c>
      <c r="C141" s="195">
        <v>80</v>
      </c>
      <c r="D141" s="195">
        <v>6.8</v>
      </c>
      <c r="E141" s="195">
        <v>73.2</v>
      </c>
      <c r="F141" s="195">
        <v>110.6</v>
      </c>
      <c r="G141" s="195">
        <v>2.1</v>
      </c>
      <c r="H141" s="195">
        <v>108.5</v>
      </c>
      <c r="I141" s="195">
        <v>481.8</v>
      </c>
      <c r="J141" s="195">
        <v>2</v>
      </c>
      <c r="K141" s="195">
        <v>479.8</v>
      </c>
      <c r="L141" s="195">
        <v>20.8</v>
      </c>
      <c r="M141" s="195">
        <v>1.6</v>
      </c>
      <c r="N141" s="195">
        <v>455</v>
      </c>
      <c r="O141" s="195">
        <v>2.4</v>
      </c>
      <c r="P141" s="195" t="s">
        <v>53</v>
      </c>
      <c r="Q141" s="195" t="s">
        <v>53</v>
      </c>
      <c r="R141" s="195" t="s">
        <v>53</v>
      </c>
      <c r="S141" s="195" t="s">
        <v>53</v>
      </c>
      <c r="T141" s="195">
        <v>21.6</v>
      </c>
      <c r="U141" s="195">
        <v>11.2</v>
      </c>
      <c r="V141" s="195">
        <v>10.4</v>
      </c>
      <c r="W141" s="195" t="s">
        <v>53</v>
      </c>
      <c r="X141" s="195" t="s">
        <v>53</v>
      </c>
      <c r="Y141" s="195" t="s">
        <v>53</v>
      </c>
      <c r="Z141" s="195" t="s">
        <v>53</v>
      </c>
      <c r="AA141" s="195" t="s">
        <v>53</v>
      </c>
      <c r="AB141" s="195">
        <v>5</v>
      </c>
      <c r="AC141" s="195">
        <v>5</v>
      </c>
      <c r="AD141" s="195" t="s">
        <v>53</v>
      </c>
      <c r="AE141" s="195" t="s">
        <v>53</v>
      </c>
      <c r="AF141" s="195" t="s">
        <v>53</v>
      </c>
      <c r="AG141" s="195" t="s">
        <v>53</v>
      </c>
      <c r="AH141" s="195" t="s">
        <v>53</v>
      </c>
      <c r="AI141" s="195" t="s">
        <v>53</v>
      </c>
      <c r="AJ141" s="195" t="s">
        <v>53</v>
      </c>
      <c r="AK141" s="195" t="s">
        <v>53</v>
      </c>
      <c r="AL141" s="195" t="s">
        <v>53</v>
      </c>
      <c r="AM141" s="195" t="s">
        <v>53</v>
      </c>
      <c r="AN141" s="195" t="s">
        <v>53</v>
      </c>
      <c r="AO141" s="195" t="s">
        <v>53</v>
      </c>
      <c r="AP141" s="195" t="s">
        <v>53</v>
      </c>
      <c r="AQ141" s="195" t="s">
        <v>53</v>
      </c>
      <c r="AR141" s="195" t="s">
        <v>53</v>
      </c>
      <c r="AS141" s="195" t="s">
        <v>53</v>
      </c>
      <c r="AT141" s="195" t="s">
        <v>53</v>
      </c>
      <c r="AU141" s="195" t="s">
        <v>53</v>
      </c>
      <c r="AV141" s="195" t="s">
        <v>53</v>
      </c>
      <c r="AW141" s="195" t="s">
        <v>53</v>
      </c>
      <c r="AX141" s="195" t="s">
        <v>53</v>
      </c>
      <c r="AY141" s="195" t="s">
        <v>53</v>
      </c>
      <c r="AZ141" s="195" t="s">
        <v>53</v>
      </c>
      <c r="BA141" s="195">
        <v>699</v>
      </c>
    </row>
    <row r="142" spans="1:53" s="184" customFormat="1" ht="12.75">
      <c r="A142" s="3" t="s">
        <v>16</v>
      </c>
      <c r="B142" s="195">
        <v>2821.4</v>
      </c>
      <c r="C142" s="195">
        <v>230</v>
      </c>
      <c r="D142" s="195">
        <v>5.2</v>
      </c>
      <c r="E142" s="195">
        <v>224.8</v>
      </c>
      <c r="F142" s="195">
        <v>571.20000000000005</v>
      </c>
      <c r="G142" s="195">
        <v>60.2</v>
      </c>
      <c r="H142" s="195">
        <v>511</v>
      </c>
      <c r="I142" s="195">
        <v>2020.2</v>
      </c>
      <c r="J142" s="195">
        <v>118</v>
      </c>
      <c r="K142" s="195">
        <v>1902.2</v>
      </c>
      <c r="L142" s="195">
        <v>53.6</v>
      </c>
      <c r="M142" s="195">
        <v>20.8</v>
      </c>
      <c r="N142" s="195">
        <v>1803</v>
      </c>
      <c r="O142" s="195">
        <v>24.8</v>
      </c>
      <c r="P142" s="195" t="s">
        <v>53</v>
      </c>
      <c r="Q142" s="195" t="s">
        <v>53</v>
      </c>
      <c r="R142" s="195" t="s">
        <v>53</v>
      </c>
      <c r="S142" s="195" t="s">
        <v>53</v>
      </c>
      <c r="T142" s="195">
        <v>76</v>
      </c>
      <c r="U142" s="195">
        <v>54.4</v>
      </c>
      <c r="V142" s="195">
        <v>21.6</v>
      </c>
      <c r="W142" s="195">
        <v>6.3</v>
      </c>
      <c r="X142" s="195">
        <v>4.0999999999999996</v>
      </c>
      <c r="Y142" s="195" t="s">
        <v>53</v>
      </c>
      <c r="Z142" s="195">
        <v>4.0999999999999996</v>
      </c>
      <c r="AA142" s="195">
        <v>2.2000000000000002</v>
      </c>
      <c r="AB142" s="195">
        <v>4.4000000000000004</v>
      </c>
      <c r="AC142" s="195">
        <v>4.3</v>
      </c>
      <c r="AD142" s="195">
        <v>0.1</v>
      </c>
      <c r="AE142" s="195">
        <v>451.1</v>
      </c>
      <c r="AF142" s="195" t="s">
        <v>53</v>
      </c>
      <c r="AG142" s="195">
        <v>81.3</v>
      </c>
      <c r="AH142" s="195">
        <v>357.3</v>
      </c>
      <c r="AI142" s="195">
        <v>94.8</v>
      </c>
      <c r="AJ142" s="195">
        <v>93.9</v>
      </c>
      <c r="AK142" s="195">
        <v>168.6</v>
      </c>
      <c r="AL142" s="195">
        <v>12.5</v>
      </c>
      <c r="AM142" s="195" t="s">
        <v>53</v>
      </c>
      <c r="AN142" s="195">
        <v>1.5</v>
      </c>
      <c r="AO142" s="195">
        <v>11</v>
      </c>
      <c r="AP142" s="195">
        <v>2.46</v>
      </c>
      <c r="AQ142" s="195">
        <v>0.5</v>
      </c>
      <c r="AR142" s="195">
        <v>1.1200000000000001</v>
      </c>
      <c r="AS142" s="195">
        <v>0.15</v>
      </c>
      <c r="AT142" s="195">
        <v>0.24</v>
      </c>
      <c r="AU142" s="195">
        <v>0.3</v>
      </c>
      <c r="AV142" s="195">
        <v>0.15</v>
      </c>
      <c r="AW142" s="195" t="s">
        <v>53</v>
      </c>
      <c r="AX142" s="195">
        <v>0.31</v>
      </c>
      <c r="AY142" s="195">
        <v>0.08</v>
      </c>
      <c r="AZ142" s="195">
        <v>0.23</v>
      </c>
      <c r="BA142" s="195">
        <v>3361.96</v>
      </c>
    </row>
    <row r="143" spans="1:53" s="184" customFormat="1" ht="12.75">
      <c r="A143" s="3" t="s">
        <v>17</v>
      </c>
      <c r="B143" s="195">
        <v>1601</v>
      </c>
      <c r="C143" s="195">
        <v>140.4</v>
      </c>
      <c r="D143" s="195">
        <v>11.2</v>
      </c>
      <c r="E143" s="195">
        <v>129.19999999999999</v>
      </c>
      <c r="F143" s="195">
        <v>229.6</v>
      </c>
      <c r="G143" s="195">
        <v>9.1</v>
      </c>
      <c r="H143" s="195">
        <v>220.5</v>
      </c>
      <c r="I143" s="195">
        <v>1231</v>
      </c>
      <c r="J143" s="195">
        <v>5</v>
      </c>
      <c r="K143" s="195">
        <v>1226</v>
      </c>
      <c r="L143" s="195">
        <v>79.2</v>
      </c>
      <c r="M143" s="195">
        <v>20</v>
      </c>
      <c r="N143" s="195">
        <v>1126</v>
      </c>
      <c r="O143" s="195">
        <v>0.8</v>
      </c>
      <c r="P143" s="195">
        <v>0.4</v>
      </c>
      <c r="Q143" s="195">
        <v>0.4</v>
      </c>
      <c r="R143" s="195" t="s">
        <v>53</v>
      </c>
      <c r="S143" s="195" t="s">
        <v>53</v>
      </c>
      <c r="T143" s="195">
        <v>29.6</v>
      </c>
      <c r="U143" s="195">
        <v>25.6</v>
      </c>
      <c r="V143" s="195">
        <v>4</v>
      </c>
      <c r="W143" s="195" t="s">
        <v>53</v>
      </c>
      <c r="X143" s="195" t="s">
        <v>53</v>
      </c>
      <c r="Y143" s="195" t="s">
        <v>53</v>
      </c>
      <c r="Z143" s="195" t="s">
        <v>53</v>
      </c>
      <c r="AA143" s="195" t="s">
        <v>53</v>
      </c>
      <c r="AB143" s="195">
        <v>10</v>
      </c>
      <c r="AC143" s="195">
        <v>10</v>
      </c>
      <c r="AD143" s="195" t="s">
        <v>53</v>
      </c>
      <c r="AE143" s="195">
        <v>960.3</v>
      </c>
      <c r="AF143" s="195" t="s">
        <v>53</v>
      </c>
      <c r="AG143" s="195" t="s">
        <v>53</v>
      </c>
      <c r="AH143" s="195">
        <v>930</v>
      </c>
      <c r="AI143" s="195">
        <v>45</v>
      </c>
      <c r="AJ143" s="195">
        <v>45</v>
      </c>
      <c r="AK143" s="195">
        <v>840</v>
      </c>
      <c r="AL143" s="195">
        <v>30.3</v>
      </c>
      <c r="AM143" s="195">
        <v>0.3</v>
      </c>
      <c r="AN143" s="195" t="s">
        <v>53</v>
      </c>
      <c r="AO143" s="195">
        <v>30</v>
      </c>
      <c r="AP143" s="195" t="s">
        <v>53</v>
      </c>
      <c r="AQ143" s="195" t="s">
        <v>53</v>
      </c>
      <c r="AR143" s="195" t="s">
        <v>53</v>
      </c>
      <c r="AS143" s="195" t="s">
        <v>53</v>
      </c>
      <c r="AT143" s="195" t="s">
        <v>53</v>
      </c>
      <c r="AU143" s="195" t="s">
        <v>53</v>
      </c>
      <c r="AV143" s="195" t="s">
        <v>53</v>
      </c>
      <c r="AW143" s="195" t="s">
        <v>53</v>
      </c>
      <c r="AX143" s="195" t="s">
        <v>53</v>
      </c>
      <c r="AY143" s="195" t="s">
        <v>53</v>
      </c>
      <c r="AZ143" s="195" t="s">
        <v>53</v>
      </c>
      <c r="BA143" s="195">
        <v>2601.3000000000002</v>
      </c>
    </row>
    <row r="144" spans="1:53" s="184" customFormat="1" ht="12.75">
      <c r="A144" s="3" t="s">
        <v>18</v>
      </c>
      <c r="B144" s="195">
        <v>8102.2</v>
      </c>
      <c r="C144" s="195">
        <v>681.6</v>
      </c>
      <c r="D144" s="195">
        <v>65.2</v>
      </c>
      <c r="E144" s="195">
        <v>616.4</v>
      </c>
      <c r="F144" s="195">
        <v>2056.6</v>
      </c>
      <c r="G144" s="195">
        <v>803.6</v>
      </c>
      <c r="H144" s="195">
        <v>1253</v>
      </c>
      <c r="I144" s="195">
        <v>5364</v>
      </c>
      <c r="J144" s="195">
        <v>84</v>
      </c>
      <c r="K144" s="195">
        <v>5280</v>
      </c>
      <c r="L144" s="195">
        <v>377.6</v>
      </c>
      <c r="M144" s="195">
        <v>65.599999999999994</v>
      </c>
      <c r="N144" s="195">
        <v>4804</v>
      </c>
      <c r="O144" s="195">
        <v>32.799999999999997</v>
      </c>
      <c r="P144" s="195" t="s">
        <v>53</v>
      </c>
      <c r="Q144" s="195" t="s">
        <v>53</v>
      </c>
      <c r="R144" s="195" t="s">
        <v>53</v>
      </c>
      <c r="S144" s="195" t="s">
        <v>53</v>
      </c>
      <c r="T144" s="195">
        <v>141.6</v>
      </c>
      <c r="U144" s="195">
        <v>113.6</v>
      </c>
      <c r="V144" s="195">
        <v>28</v>
      </c>
      <c r="W144" s="195">
        <v>9.1</v>
      </c>
      <c r="X144" s="195">
        <v>4.7</v>
      </c>
      <c r="Y144" s="195">
        <v>1.2</v>
      </c>
      <c r="Z144" s="195">
        <v>3.5</v>
      </c>
      <c r="AA144" s="195">
        <v>4.4000000000000004</v>
      </c>
      <c r="AB144" s="195">
        <v>3</v>
      </c>
      <c r="AC144" s="195">
        <v>3</v>
      </c>
      <c r="AD144" s="195" t="s">
        <v>53</v>
      </c>
      <c r="AE144" s="195">
        <v>3588.17</v>
      </c>
      <c r="AF144" s="195">
        <v>13.37</v>
      </c>
      <c r="AG144" s="195">
        <v>865.8</v>
      </c>
      <c r="AH144" s="195">
        <v>2332.8000000000002</v>
      </c>
      <c r="AI144" s="195">
        <v>769.5</v>
      </c>
      <c r="AJ144" s="195">
        <v>559.5</v>
      </c>
      <c r="AK144" s="195">
        <v>1003.8</v>
      </c>
      <c r="AL144" s="195">
        <v>376.2</v>
      </c>
      <c r="AM144" s="195">
        <v>2.7</v>
      </c>
      <c r="AN144" s="195">
        <v>166.5</v>
      </c>
      <c r="AO144" s="195">
        <v>207</v>
      </c>
      <c r="AP144" s="195">
        <v>2.46</v>
      </c>
      <c r="AQ144" s="195">
        <v>0.74</v>
      </c>
      <c r="AR144" s="195">
        <v>1.43</v>
      </c>
      <c r="AS144" s="195" t="s">
        <v>53</v>
      </c>
      <c r="AT144" s="195">
        <v>0.3</v>
      </c>
      <c r="AU144" s="195" t="s">
        <v>53</v>
      </c>
      <c r="AV144" s="195" t="s">
        <v>53</v>
      </c>
      <c r="AW144" s="195" t="s">
        <v>53</v>
      </c>
      <c r="AX144" s="195">
        <v>2.19</v>
      </c>
      <c r="AY144" s="195">
        <v>0.6</v>
      </c>
      <c r="AZ144" s="195">
        <v>1.59</v>
      </c>
      <c r="BA144" s="195">
        <v>11848.73</v>
      </c>
    </row>
    <row r="145" spans="1:53" s="184" customFormat="1" ht="12.75">
      <c r="A145" s="3" t="s">
        <v>19</v>
      </c>
      <c r="B145" s="195">
        <v>281.89999999999998</v>
      </c>
      <c r="C145" s="195">
        <v>30.4</v>
      </c>
      <c r="D145" s="195">
        <v>9.1999999999999993</v>
      </c>
      <c r="E145" s="195">
        <v>21.2</v>
      </c>
      <c r="F145" s="195">
        <v>39.9</v>
      </c>
      <c r="G145" s="195">
        <v>4.9000000000000004</v>
      </c>
      <c r="H145" s="195">
        <v>35</v>
      </c>
      <c r="I145" s="195">
        <v>211.6</v>
      </c>
      <c r="J145" s="195">
        <v>2</v>
      </c>
      <c r="K145" s="195">
        <v>209.6</v>
      </c>
      <c r="L145" s="195">
        <v>9.6</v>
      </c>
      <c r="M145" s="195">
        <v>7.2</v>
      </c>
      <c r="N145" s="195">
        <v>160</v>
      </c>
      <c r="O145" s="195">
        <v>32.799999999999997</v>
      </c>
      <c r="P145" s="195" t="s">
        <v>53</v>
      </c>
      <c r="Q145" s="195" t="s">
        <v>53</v>
      </c>
      <c r="R145" s="195" t="s">
        <v>53</v>
      </c>
      <c r="S145" s="195" t="s">
        <v>53</v>
      </c>
      <c r="T145" s="195">
        <v>32</v>
      </c>
      <c r="U145" s="195">
        <v>28.8</v>
      </c>
      <c r="V145" s="195">
        <v>3.2</v>
      </c>
      <c r="W145" s="195">
        <v>1</v>
      </c>
      <c r="X145" s="195">
        <v>1</v>
      </c>
      <c r="Y145" s="195" t="s">
        <v>53</v>
      </c>
      <c r="Z145" s="195">
        <v>1</v>
      </c>
      <c r="AA145" s="195" t="s">
        <v>53</v>
      </c>
      <c r="AB145" s="195">
        <v>3.5</v>
      </c>
      <c r="AC145" s="195">
        <v>3.5</v>
      </c>
      <c r="AD145" s="195" t="s">
        <v>53</v>
      </c>
      <c r="AE145" s="195">
        <v>96.3</v>
      </c>
      <c r="AF145" s="195" t="s">
        <v>53</v>
      </c>
      <c r="AG145" s="195" t="s">
        <v>53</v>
      </c>
      <c r="AH145" s="195">
        <v>96.3</v>
      </c>
      <c r="AI145" s="195" t="s">
        <v>53</v>
      </c>
      <c r="AJ145" s="195">
        <v>31.8</v>
      </c>
      <c r="AK145" s="195">
        <v>64.5</v>
      </c>
      <c r="AL145" s="195" t="s">
        <v>53</v>
      </c>
      <c r="AM145" s="195" t="s">
        <v>53</v>
      </c>
      <c r="AN145" s="195" t="s">
        <v>53</v>
      </c>
      <c r="AO145" s="195" t="s">
        <v>53</v>
      </c>
      <c r="AP145" s="195">
        <v>0.68</v>
      </c>
      <c r="AQ145" s="195">
        <v>0.28000000000000003</v>
      </c>
      <c r="AR145" s="195">
        <v>0.28000000000000003</v>
      </c>
      <c r="AS145" s="195" t="s">
        <v>53</v>
      </c>
      <c r="AT145" s="195" t="s">
        <v>53</v>
      </c>
      <c r="AU145" s="195" t="s">
        <v>53</v>
      </c>
      <c r="AV145" s="195">
        <v>0.12</v>
      </c>
      <c r="AW145" s="195" t="s">
        <v>53</v>
      </c>
      <c r="AX145" s="195">
        <v>0.06</v>
      </c>
      <c r="AY145" s="195">
        <v>0.06</v>
      </c>
      <c r="AZ145" s="195" t="s">
        <v>53</v>
      </c>
      <c r="BA145" s="195">
        <v>415.44</v>
      </c>
    </row>
    <row r="146" spans="1:53" s="184" customFormat="1" ht="12.75">
      <c r="A146" s="3" t="s">
        <v>20</v>
      </c>
      <c r="B146" s="195">
        <v>1570</v>
      </c>
      <c r="C146" s="195">
        <v>124.4</v>
      </c>
      <c r="D146" s="195">
        <v>16.8</v>
      </c>
      <c r="E146" s="195">
        <v>107.6</v>
      </c>
      <c r="F146" s="195">
        <v>242.2</v>
      </c>
      <c r="G146" s="195">
        <v>18.2</v>
      </c>
      <c r="H146" s="195">
        <v>224</v>
      </c>
      <c r="I146" s="195">
        <v>1203.4000000000001</v>
      </c>
      <c r="J146" s="195">
        <v>9</v>
      </c>
      <c r="K146" s="195">
        <v>1194.4000000000001</v>
      </c>
      <c r="L146" s="195">
        <v>62.4</v>
      </c>
      <c r="M146" s="195">
        <v>15.2</v>
      </c>
      <c r="N146" s="195">
        <v>1112</v>
      </c>
      <c r="O146" s="195">
        <v>4.8</v>
      </c>
      <c r="P146" s="195" t="s">
        <v>53</v>
      </c>
      <c r="Q146" s="195" t="s">
        <v>53</v>
      </c>
      <c r="R146" s="195" t="s">
        <v>53</v>
      </c>
      <c r="S146" s="195" t="s">
        <v>53</v>
      </c>
      <c r="T146" s="195">
        <v>52</v>
      </c>
      <c r="U146" s="195">
        <v>28.8</v>
      </c>
      <c r="V146" s="195">
        <v>23.2</v>
      </c>
      <c r="W146" s="195">
        <v>2.7</v>
      </c>
      <c r="X146" s="195">
        <v>2.7</v>
      </c>
      <c r="Y146" s="195">
        <v>0.5</v>
      </c>
      <c r="Z146" s="195">
        <v>2.2000000000000002</v>
      </c>
      <c r="AA146" s="195" t="s">
        <v>53</v>
      </c>
      <c r="AB146" s="195" t="s">
        <v>53</v>
      </c>
      <c r="AC146" s="195" t="s">
        <v>53</v>
      </c>
      <c r="AD146" s="195" t="s">
        <v>53</v>
      </c>
      <c r="AE146" s="195">
        <v>629.1</v>
      </c>
      <c r="AF146" s="195">
        <v>13.5</v>
      </c>
      <c r="AG146" s="195">
        <v>180</v>
      </c>
      <c r="AH146" s="195">
        <v>300</v>
      </c>
      <c r="AI146" s="195" t="s">
        <v>53</v>
      </c>
      <c r="AJ146" s="195">
        <v>150</v>
      </c>
      <c r="AK146" s="195">
        <v>150</v>
      </c>
      <c r="AL146" s="195">
        <v>135.6</v>
      </c>
      <c r="AM146" s="195">
        <v>0.6</v>
      </c>
      <c r="AN146" s="195">
        <v>135</v>
      </c>
      <c r="AO146" s="195" t="s">
        <v>53</v>
      </c>
      <c r="AP146" s="195">
        <v>0.49</v>
      </c>
      <c r="AQ146" s="195" t="s">
        <v>53</v>
      </c>
      <c r="AR146" s="195">
        <v>0.28000000000000003</v>
      </c>
      <c r="AS146" s="195" t="s">
        <v>53</v>
      </c>
      <c r="AT146" s="195">
        <v>0.21</v>
      </c>
      <c r="AU146" s="195" t="s">
        <v>53</v>
      </c>
      <c r="AV146" s="195" t="s">
        <v>53</v>
      </c>
      <c r="AW146" s="195" t="s">
        <v>53</v>
      </c>
      <c r="AX146" s="195" t="s">
        <v>53</v>
      </c>
      <c r="AY146" s="195" t="s">
        <v>53</v>
      </c>
      <c r="AZ146" s="195" t="s">
        <v>53</v>
      </c>
      <c r="BA146" s="195">
        <v>2254.29</v>
      </c>
    </row>
    <row r="147" spans="1:53" s="184" customFormat="1" ht="24">
      <c r="A147" s="3" t="s">
        <v>21</v>
      </c>
      <c r="B147" s="195">
        <v>2382</v>
      </c>
      <c r="C147" s="195">
        <v>208.8</v>
      </c>
      <c r="D147" s="195">
        <v>22</v>
      </c>
      <c r="E147" s="195">
        <v>186.8</v>
      </c>
      <c r="F147" s="195">
        <v>389.2</v>
      </c>
      <c r="G147" s="195">
        <v>49</v>
      </c>
      <c r="H147" s="195">
        <v>340.2</v>
      </c>
      <c r="I147" s="195">
        <v>1784</v>
      </c>
      <c r="J147" s="195">
        <v>17</v>
      </c>
      <c r="K147" s="195">
        <v>1767</v>
      </c>
      <c r="L147" s="195">
        <v>200.8</v>
      </c>
      <c r="M147" s="195">
        <v>29.6</v>
      </c>
      <c r="N147" s="195">
        <v>1527</v>
      </c>
      <c r="O147" s="195">
        <v>9.6</v>
      </c>
      <c r="P147" s="195" t="s">
        <v>53</v>
      </c>
      <c r="Q147" s="195" t="s">
        <v>53</v>
      </c>
      <c r="R147" s="195" t="s">
        <v>53</v>
      </c>
      <c r="S147" s="195" t="s">
        <v>53</v>
      </c>
      <c r="T147" s="195">
        <v>29.6</v>
      </c>
      <c r="U147" s="195">
        <v>25.6</v>
      </c>
      <c r="V147" s="195">
        <v>4</v>
      </c>
      <c r="W147" s="195">
        <v>12.3</v>
      </c>
      <c r="X147" s="195">
        <v>12.3</v>
      </c>
      <c r="Y147" s="195" t="s">
        <v>53</v>
      </c>
      <c r="Z147" s="195">
        <v>12.3</v>
      </c>
      <c r="AA147" s="195" t="s">
        <v>53</v>
      </c>
      <c r="AB147" s="195">
        <v>7</v>
      </c>
      <c r="AC147" s="195">
        <v>7</v>
      </c>
      <c r="AD147" s="195" t="s">
        <v>53</v>
      </c>
      <c r="AE147" s="195">
        <v>23.2</v>
      </c>
      <c r="AF147" s="195">
        <v>10.8</v>
      </c>
      <c r="AG147" s="195" t="s">
        <v>53</v>
      </c>
      <c r="AH147" s="195">
        <v>11.4</v>
      </c>
      <c r="AI147" s="195">
        <v>2.7</v>
      </c>
      <c r="AJ147" s="195" t="s">
        <v>53</v>
      </c>
      <c r="AK147" s="195">
        <v>8.6999999999999993</v>
      </c>
      <c r="AL147" s="195">
        <v>1</v>
      </c>
      <c r="AM147" s="195" t="s">
        <v>53</v>
      </c>
      <c r="AN147" s="195">
        <v>0.5</v>
      </c>
      <c r="AO147" s="195">
        <v>0.5</v>
      </c>
      <c r="AP147" s="195">
        <v>42.56</v>
      </c>
      <c r="AQ147" s="195">
        <v>42.14</v>
      </c>
      <c r="AR147" s="195">
        <v>0.42</v>
      </c>
      <c r="AS147" s="195" t="s">
        <v>53</v>
      </c>
      <c r="AT147" s="195" t="s">
        <v>53</v>
      </c>
      <c r="AU147" s="195" t="s">
        <v>53</v>
      </c>
      <c r="AV147" s="195" t="s">
        <v>53</v>
      </c>
      <c r="AW147" s="195" t="s">
        <v>53</v>
      </c>
      <c r="AX147" s="195">
        <v>0.4</v>
      </c>
      <c r="AY147" s="195">
        <v>0.4</v>
      </c>
      <c r="AZ147" s="195" t="s">
        <v>53</v>
      </c>
      <c r="BA147" s="195">
        <v>2497.06</v>
      </c>
    </row>
    <row r="148" spans="1:53" s="184" customFormat="1" ht="12.75">
      <c r="A148" s="3" t="s">
        <v>22</v>
      </c>
      <c r="B148" s="195">
        <v>117.7</v>
      </c>
      <c r="C148" s="195">
        <v>12.8</v>
      </c>
      <c r="D148" s="195">
        <v>2</v>
      </c>
      <c r="E148" s="195">
        <v>10.8</v>
      </c>
      <c r="F148" s="195">
        <v>27.3</v>
      </c>
      <c r="G148" s="195">
        <v>2.1</v>
      </c>
      <c r="H148" s="195">
        <v>25.2</v>
      </c>
      <c r="I148" s="195">
        <v>77.599999999999994</v>
      </c>
      <c r="J148" s="195">
        <v>1</v>
      </c>
      <c r="K148" s="195">
        <v>76.599999999999994</v>
      </c>
      <c r="L148" s="195" t="s">
        <v>53</v>
      </c>
      <c r="M148" s="195">
        <v>1.6</v>
      </c>
      <c r="N148" s="195">
        <v>71</v>
      </c>
      <c r="O148" s="195">
        <v>4</v>
      </c>
      <c r="P148" s="195" t="s">
        <v>53</v>
      </c>
      <c r="Q148" s="195" t="s">
        <v>53</v>
      </c>
      <c r="R148" s="195" t="s">
        <v>53</v>
      </c>
      <c r="S148" s="195" t="s">
        <v>53</v>
      </c>
      <c r="T148" s="195">
        <v>70.400000000000006</v>
      </c>
      <c r="U148" s="195">
        <v>66.400000000000006</v>
      </c>
      <c r="V148" s="195">
        <v>4</v>
      </c>
      <c r="W148" s="195">
        <v>62.8</v>
      </c>
      <c r="X148" s="195">
        <v>62</v>
      </c>
      <c r="Y148" s="195">
        <v>48</v>
      </c>
      <c r="Z148" s="195">
        <v>14</v>
      </c>
      <c r="AA148" s="195">
        <v>0.8</v>
      </c>
      <c r="AB148" s="195">
        <v>1.4</v>
      </c>
      <c r="AC148" s="195">
        <v>0.8</v>
      </c>
      <c r="AD148" s="195">
        <v>0.6</v>
      </c>
      <c r="AE148" s="195" t="s">
        <v>53</v>
      </c>
      <c r="AF148" s="195" t="s">
        <v>53</v>
      </c>
      <c r="AG148" s="195" t="s">
        <v>53</v>
      </c>
      <c r="AH148" s="195" t="s">
        <v>53</v>
      </c>
      <c r="AI148" s="195" t="s">
        <v>53</v>
      </c>
      <c r="AJ148" s="195" t="s">
        <v>53</v>
      </c>
      <c r="AK148" s="195" t="s">
        <v>53</v>
      </c>
      <c r="AL148" s="195" t="s">
        <v>53</v>
      </c>
      <c r="AM148" s="195" t="s">
        <v>53</v>
      </c>
      <c r="AN148" s="195" t="s">
        <v>53</v>
      </c>
      <c r="AO148" s="195" t="s">
        <v>53</v>
      </c>
      <c r="AP148" s="195">
        <v>0.63</v>
      </c>
      <c r="AQ148" s="195">
        <v>0.28000000000000003</v>
      </c>
      <c r="AR148" s="195">
        <v>0.35</v>
      </c>
      <c r="AS148" s="195" t="s">
        <v>53</v>
      </c>
      <c r="AT148" s="195" t="s">
        <v>53</v>
      </c>
      <c r="AU148" s="195" t="s">
        <v>53</v>
      </c>
      <c r="AV148" s="195" t="s">
        <v>53</v>
      </c>
      <c r="AW148" s="195" t="s">
        <v>53</v>
      </c>
      <c r="AX148" s="195">
        <v>0.43</v>
      </c>
      <c r="AY148" s="195">
        <v>0.16</v>
      </c>
      <c r="AZ148" s="195">
        <v>0.27</v>
      </c>
      <c r="BA148" s="195">
        <v>253.36</v>
      </c>
    </row>
    <row r="149" spans="1:53" s="184" customFormat="1" ht="12.75">
      <c r="A149" s="3" t="s">
        <v>23</v>
      </c>
      <c r="B149" s="195">
        <v>3502.9</v>
      </c>
      <c r="C149" s="195">
        <v>294</v>
      </c>
      <c r="D149" s="195">
        <v>15.2</v>
      </c>
      <c r="E149" s="195">
        <v>278.8</v>
      </c>
      <c r="F149" s="195">
        <v>583.1</v>
      </c>
      <c r="G149" s="195">
        <v>23.8</v>
      </c>
      <c r="H149" s="195">
        <v>559.29999999999995</v>
      </c>
      <c r="I149" s="195">
        <v>2625.8</v>
      </c>
      <c r="J149" s="195">
        <v>14</v>
      </c>
      <c r="K149" s="195">
        <v>2611.8000000000002</v>
      </c>
      <c r="L149" s="195">
        <v>106.4</v>
      </c>
      <c r="M149" s="195">
        <v>216.8</v>
      </c>
      <c r="N149" s="195">
        <v>2263</v>
      </c>
      <c r="O149" s="195">
        <v>25.6</v>
      </c>
      <c r="P149" s="195" t="s">
        <v>53</v>
      </c>
      <c r="Q149" s="195" t="s">
        <v>53</v>
      </c>
      <c r="R149" s="195" t="s">
        <v>53</v>
      </c>
      <c r="S149" s="195" t="s">
        <v>53</v>
      </c>
      <c r="T149" s="195">
        <v>78.400000000000006</v>
      </c>
      <c r="U149" s="195">
        <v>53.6</v>
      </c>
      <c r="V149" s="195">
        <v>24.8</v>
      </c>
      <c r="W149" s="195">
        <v>25.4</v>
      </c>
      <c r="X149" s="195">
        <v>19.600000000000001</v>
      </c>
      <c r="Y149" s="195">
        <v>7.2</v>
      </c>
      <c r="Z149" s="195">
        <v>12.4</v>
      </c>
      <c r="AA149" s="195">
        <v>5.8</v>
      </c>
      <c r="AB149" s="195">
        <v>10.4</v>
      </c>
      <c r="AC149" s="195">
        <v>10.4</v>
      </c>
      <c r="AD149" s="195" t="s">
        <v>53</v>
      </c>
      <c r="AE149" s="195">
        <v>757.76</v>
      </c>
      <c r="AF149" s="195">
        <v>6.16</v>
      </c>
      <c r="AG149" s="195">
        <v>141.30000000000001</v>
      </c>
      <c r="AH149" s="195">
        <v>587.70000000000005</v>
      </c>
      <c r="AI149" s="195">
        <v>300</v>
      </c>
      <c r="AJ149" s="195">
        <v>61.2</v>
      </c>
      <c r="AK149" s="195">
        <v>226.5</v>
      </c>
      <c r="AL149" s="195">
        <v>22.6</v>
      </c>
      <c r="AM149" s="195">
        <v>0.6</v>
      </c>
      <c r="AN149" s="195">
        <v>22</v>
      </c>
      <c r="AO149" s="195" t="s">
        <v>53</v>
      </c>
      <c r="AP149" s="195">
        <v>989.15</v>
      </c>
      <c r="AQ149" s="195">
        <v>0.71</v>
      </c>
      <c r="AR149" s="195">
        <v>985.59</v>
      </c>
      <c r="AS149" s="195" t="s">
        <v>53</v>
      </c>
      <c r="AT149" s="195">
        <v>1.5</v>
      </c>
      <c r="AU149" s="195">
        <v>0.3</v>
      </c>
      <c r="AV149" s="195">
        <v>1.05</v>
      </c>
      <c r="AW149" s="195" t="s">
        <v>53</v>
      </c>
      <c r="AX149" s="195">
        <v>1.96</v>
      </c>
      <c r="AY149" s="195">
        <v>1.44</v>
      </c>
      <c r="AZ149" s="195">
        <v>0.52</v>
      </c>
      <c r="BA149" s="195">
        <v>5365.97</v>
      </c>
    </row>
    <row r="150" spans="1:53" s="184" customFormat="1" ht="12.75">
      <c r="A150" s="3" t="s">
        <v>24</v>
      </c>
      <c r="B150" s="195">
        <v>1121</v>
      </c>
      <c r="C150" s="195">
        <v>107.6</v>
      </c>
      <c r="D150" s="195">
        <v>9.6</v>
      </c>
      <c r="E150" s="195">
        <v>98</v>
      </c>
      <c r="F150" s="195">
        <v>179.2</v>
      </c>
      <c r="G150" s="195">
        <v>9.1</v>
      </c>
      <c r="H150" s="195">
        <v>170.1</v>
      </c>
      <c r="I150" s="195">
        <v>834.2</v>
      </c>
      <c r="J150" s="195">
        <v>9</v>
      </c>
      <c r="K150" s="195">
        <v>825.2</v>
      </c>
      <c r="L150" s="195">
        <v>84</v>
      </c>
      <c r="M150" s="195">
        <v>8</v>
      </c>
      <c r="N150" s="195">
        <v>710</v>
      </c>
      <c r="O150" s="195">
        <v>23.2</v>
      </c>
      <c r="P150" s="195" t="s">
        <v>53</v>
      </c>
      <c r="Q150" s="195" t="s">
        <v>53</v>
      </c>
      <c r="R150" s="195" t="s">
        <v>53</v>
      </c>
      <c r="S150" s="195" t="s">
        <v>53</v>
      </c>
      <c r="T150" s="195">
        <v>48.8</v>
      </c>
      <c r="U150" s="195">
        <v>45.6</v>
      </c>
      <c r="V150" s="195">
        <v>3.2</v>
      </c>
      <c r="W150" s="195">
        <v>2.7</v>
      </c>
      <c r="X150" s="195">
        <v>2.4</v>
      </c>
      <c r="Y150" s="195">
        <v>1.2</v>
      </c>
      <c r="Z150" s="195">
        <v>1.2</v>
      </c>
      <c r="AA150" s="195">
        <v>0.3</v>
      </c>
      <c r="AB150" s="195">
        <v>2.7</v>
      </c>
      <c r="AC150" s="195">
        <v>1.9</v>
      </c>
      <c r="AD150" s="195">
        <v>0.8</v>
      </c>
      <c r="AE150" s="195">
        <v>180.9</v>
      </c>
      <c r="AF150" s="195" t="s">
        <v>53</v>
      </c>
      <c r="AG150" s="195">
        <v>24</v>
      </c>
      <c r="AH150" s="195">
        <v>156.9</v>
      </c>
      <c r="AI150" s="195">
        <v>24</v>
      </c>
      <c r="AJ150" s="195">
        <v>24</v>
      </c>
      <c r="AK150" s="195">
        <v>108.9</v>
      </c>
      <c r="AL150" s="195" t="s">
        <v>53</v>
      </c>
      <c r="AM150" s="195" t="s">
        <v>53</v>
      </c>
      <c r="AN150" s="195" t="s">
        <v>53</v>
      </c>
      <c r="AO150" s="195" t="s">
        <v>53</v>
      </c>
      <c r="AP150" s="195">
        <v>0.28000000000000003</v>
      </c>
      <c r="AQ150" s="195">
        <v>7.0000000000000007E-2</v>
      </c>
      <c r="AR150" s="195">
        <v>0.21</v>
      </c>
      <c r="AS150" s="195" t="s">
        <v>53</v>
      </c>
      <c r="AT150" s="195" t="s">
        <v>53</v>
      </c>
      <c r="AU150" s="195" t="s">
        <v>53</v>
      </c>
      <c r="AV150" s="195" t="s">
        <v>53</v>
      </c>
      <c r="AW150" s="195" t="s">
        <v>53</v>
      </c>
      <c r="AX150" s="195" t="s">
        <v>53</v>
      </c>
      <c r="AY150" s="195" t="s">
        <v>53</v>
      </c>
      <c r="AZ150" s="195" t="s">
        <v>53</v>
      </c>
      <c r="BA150" s="195">
        <v>1356.38</v>
      </c>
    </row>
    <row r="151" spans="1:53" s="184" customFormat="1" ht="12.75">
      <c r="A151" s="3" t="s">
        <v>25</v>
      </c>
      <c r="B151" s="195">
        <v>1686.1</v>
      </c>
      <c r="C151" s="195">
        <v>147.19999999999999</v>
      </c>
      <c r="D151" s="195">
        <v>20</v>
      </c>
      <c r="E151" s="195">
        <v>127.2</v>
      </c>
      <c r="F151" s="195">
        <v>345.1</v>
      </c>
      <c r="G151" s="195">
        <v>21</v>
      </c>
      <c r="H151" s="195">
        <v>324.10000000000002</v>
      </c>
      <c r="I151" s="195">
        <v>1193.8</v>
      </c>
      <c r="J151" s="195">
        <v>5</v>
      </c>
      <c r="K151" s="195">
        <v>1188.8</v>
      </c>
      <c r="L151" s="195">
        <v>68</v>
      </c>
      <c r="M151" s="195">
        <v>38.4</v>
      </c>
      <c r="N151" s="195">
        <v>1068</v>
      </c>
      <c r="O151" s="195">
        <v>14.4</v>
      </c>
      <c r="P151" s="195" t="s">
        <v>53</v>
      </c>
      <c r="Q151" s="195" t="s">
        <v>53</v>
      </c>
      <c r="R151" s="195" t="s">
        <v>53</v>
      </c>
      <c r="S151" s="195" t="s">
        <v>53</v>
      </c>
      <c r="T151" s="195">
        <v>94.4</v>
      </c>
      <c r="U151" s="195">
        <v>66.400000000000006</v>
      </c>
      <c r="V151" s="195">
        <v>28</v>
      </c>
      <c r="W151" s="195">
        <v>5.7</v>
      </c>
      <c r="X151" s="195">
        <v>5.6</v>
      </c>
      <c r="Y151" s="195">
        <v>0.3</v>
      </c>
      <c r="Z151" s="195">
        <v>5.3</v>
      </c>
      <c r="AA151" s="195">
        <v>0.1</v>
      </c>
      <c r="AB151" s="195">
        <v>2.6</v>
      </c>
      <c r="AC151" s="195">
        <v>2.6</v>
      </c>
      <c r="AD151" s="195" t="s">
        <v>53</v>
      </c>
      <c r="AE151" s="195">
        <v>451.15</v>
      </c>
      <c r="AF151" s="195">
        <v>1.35</v>
      </c>
      <c r="AG151" s="195">
        <v>144.6</v>
      </c>
      <c r="AH151" s="195">
        <v>295.8</v>
      </c>
      <c r="AI151" s="195">
        <v>78</v>
      </c>
      <c r="AJ151" s="195">
        <v>112.8</v>
      </c>
      <c r="AK151" s="195">
        <v>105</v>
      </c>
      <c r="AL151" s="195">
        <v>9.4</v>
      </c>
      <c r="AM151" s="195">
        <v>0.9</v>
      </c>
      <c r="AN151" s="195">
        <v>8.5</v>
      </c>
      <c r="AO151" s="195" t="s">
        <v>53</v>
      </c>
      <c r="AP151" s="195">
        <v>8.3699999999999992</v>
      </c>
      <c r="AQ151" s="195">
        <v>1.82</v>
      </c>
      <c r="AR151" s="195">
        <v>2.8</v>
      </c>
      <c r="AS151" s="195" t="s">
        <v>53</v>
      </c>
      <c r="AT151" s="195">
        <v>3</v>
      </c>
      <c r="AU151" s="195">
        <v>0.75</v>
      </c>
      <c r="AV151" s="195" t="s">
        <v>53</v>
      </c>
      <c r="AW151" s="195" t="s">
        <v>53</v>
      </c>
      <c r="AX151" s="195">
        <v>0.46</v>
      </c>
      <c r="AY151" s="195">
        <v>0.3</v>
      </c>
      <c r="AZ151" s="195">
        <v>0.16</v>
      </c>
      <c r="BA151" s="195">
        <v>2248.7800000000002</v>
      </c>
    </row>
    <row r="152" spans="1:53" s="184" customFormat="1" ht="12.75">
      <c r="A152" s="196" t="s">
        <v>502</v>
      </c>
      <c r="B152" s="197">
        <f t="shared" ref="B152:AG152" si="13">SUM(B134:B151)</f>
        <v>30322.600000000002</v>
      </c>
      <c r="C152" s="197">
        <f t="shared" si="13"/>
        <v>2734.8</v>
      </c>
      <c r="D152" s="197">
        <f t="shared" si="13"/>
        <v>320</v>
      </c>
      <c r="E152" s="197">
        <f t="shared" si="13"/>
        <v>2414.7999999999997</v>
      </c>
      <c r="F152" s="197">
        <f t="shared" si="13"/>
        <v>5874.4</v>
      </c>
      <c r="G152" s="197">
        <f t="shared" si="13"/>
        <v>1103.1999999999998</v>
      </c>
      <c r="H152" s="197">
        <f t="shared" si="13"/>
        <v>4771.2000000000007</v>
      </c>
      <c r="I152" s="197">
        <f t="shared" si="13"/>
        <v>21713.399999999998</v>
      </c>
      <c r="J152" s="197">
        <f t="shared" si="13"/>
        <v>317</v>
      </c>
      <c r="K152" s="197">
        <f t="shared" si="13"/>
        <v>21396.399999999998</v>
      </c>
      <c r="L152" s="197">
        <f t="shared" si="13"/>
        <v>1436.8000000000002</v>
      </c>
      <c r="M152" s="197">
        <f t="shared" si="13"/>
        <v>501.59999999999991</v>
      </c>
      <c r="N152" s="197">
        <f t="shared" si="13"/>
        <v>19150</v>
      </c>
      <c r="O152" s="197">
        <f t="shared" si="13"/>
        <v>308</v>
      </c>
      <c r="P152" s="197">
        <f t="shared" si="13"/>
        <v>0.4</v>
      </c>
      <c r="Q152" s="197">
        <f t="shared" si="13"/>
        <v>0.4</v>
      </c>
      <c r="R152" s="197">
        <f t="shared" si="13"/>
        <v>0</v>
      </c>
      <c r="S152" s="197">
        <f t="shared" si="13"/>
        <v>0</v>
      </c>
      <c r="T152" s="197">
        <f t="shared" si="13"/>
        <v>1024.8</v>
      </c>
      <c r="U152" s="197">
        <f t="shared" si="13"/>
        <v>808.8</v>
      </c>
      <c r="V152" s="197">
        <f t="shared" si="13"/>
        <v>215.99999999999997</v>
      </c>
      <c r="W152" s="197">
        <f t="shared" si="13"/>
        <v>256.10000000000002</v>
      </c>
      <c r="X152" s="197">
        <f t="shared" si="13"/>
        <v>237.6</v>
      </c>
      <c r="Y152" s="197">
        <f t="shared" si="13"/>
        <v>139.6</v>
      </c>
      <c r="Z152" s="197">
        <f t="shared" si="13"/>
        <v>98.000000000000014</v>
      </c>
      <c r="AA152" s="197">
        <f t="shared" si="13"/>
        <v>18.500000000000004</v>
      </c>
      <c r="AB152" s="197">
        <f t="shared" si="13"/>
        <v>99.40000000000002</v>
      </c>
      <c r="AC152" s="197">
        <f t="shared" si="13"/>
        <v>89.500000000000014</v>
      </c>
      <c r="AD152" s="197">
        <f t="shared" si="13"/>
        <v>9.9</v>
      </c>
      <c r="AE152" s="197">
        <f t="shared" si="13"/>
        <v>8446.07</v>
      </c>
      <c r="AF152" s="197">
        <f t="shared" si="13"/>
        <v>45.37</v>
      </c>
      <c r="AG152" s="197">
        <f t="shared" si="13"/>
        <v>1619.6999999999998</v>
      </c>
      <c r="AH152" s="197">
        <f t="shared" ref="AH152:BA152" si="14">SUM(AH134:AH151)</f>
        <v>6190.7999999999993</v>
      </c>
      <c r="AI152" s="197">
        <f t="shared" si="14"/>
        <v>1633.8</v>
      </c>
      <c r="AJ152" s="197">
        <f t="shared" si="14"/>
        <v>1232.6999999999998</v>
      </c>
      <c r="AK152" s="197">
        <f t="shared" si="14"/>
        <v>3324.2999999999997</v>
      </c>
      <c r="AL152" s="197">
        <f t="shared" si="14"/>
        <v>590.19999999999993</v>
      </c>
      <c r="AM152" s="197">
        <f t="shared" si="14"/>
        <v>5.7</v>
      </c>
      <c r="AN152" s="197">
        <f t="shared" si="14"/>
        <v>335.5</v>
      </c>
      <c r="AO152" s="197">
        <f t="shared" si="14"/>
        <v>249</v>
      </c>
      <c r="AP152" s="197">
        <f t="shared" si="14"/>
        <v>1227.7899999999997</v>
      </c>
      <c r="AQ152" s="197">
        <f t="shared" si="14"/>
        <v>217.64999999999998</v>
      </c>
      <c r="AR152" s="197">
        <f t="shared" si="14"/>
        <v>997.7</v>
      </c>
      <c r="AS152" s="197">
        <f t="shared" si="14"/>
        <v>0.96000000000000008</v>
      </c>
      <c r="AT152" s="197">
        <f t="shared" si="14"/>
        <v>6.75</v>
      </c>
      <c r="AU152" s="197">
        <f t="shared" si="14"/>
        <v>1.74</v>
      </c>
      <c r="AV152" s="197">
        <f t="shared" si="14"/>
        <v>3</v>
      </c>
      <c r="AW152" s="197">
        <f t="shared" si="14"/>
        <v>0</v>
      </c>
      <c r="AX152" s="197">
        <f t="shared" si="14"/>
        <v>7.54</v>
      </c>
      <c r="AY152" s="197">
        <f t="shared" si="14"/>
        <v>3.96</v>
      </c>
      <c r="AZ152" s="197">
        <f t="shared" si="14"/>
        <v>3.58</v>
      </c>
      <c r="BA152" s="197">
        <f t="shared" si="14"/>
        <v>41384.71</v>
      </c>
    </row>
    <row r="153" spans="1:53" s="184" customFormat="1" ht="12.75">
      <c r="A153" s="198" t="s">
        <v>503</v>
      </c>
      <c r="B153" s="199">
        <v>75392.2</v>
      </c>
      <c r="C153" s="199">
        <v>7069.2</v>
      </c>
      <c r="D153" s="199">
        <v>1460.8</v>
      </c>
      <c r="E153" s="199">
        <v>5608.4</v>
      </c>
      <c r="F153" s="199">
        <v>16546.599999999999</v>
      </c>
      <c r="G153" s="199">
        <v>5253.5</v>
      </c>
      <c r="H153" s="199">
        <v>11293.1</v>
      </c>
      <c r="I153" s="199">
        <v>51776.4</v>
      </c>
      <c r="J153" s="199">
        <v>1232</v>
      </c>
      <c r="K153" s="199">
        <v>50544.4</v>
      </c>
      <c r="L153" s="199">
        <v>4282.3999999999996</v>
      </c>
      <c r="M153" s="199">
        <v>2347.1999999999998</v>
      </c>
      <c r="N153" s="199">
        <v>43466</v>
      </c>
      <c r="O153" s="199">
        <v>448.8</v>
      </c>
      <c r="P153" s="199">
        <v>190.4</v>
      </c>
      <c r="Q153" s="199">
        <v>14.4</v>
      </c>
      <c r="R153" s="199">
        <v>136</v>
      </c>
      <c r="S153" s="199">
        <v>40</v>
      </c>
      <c r="T153" s="199">
        <v>1960.8</v>
      </c>
      <c r="U153" s="199">
        <v>1586.4</v>
      </c>
      <c r="V153" s="199">
        <v>374.4</v>
      </c>
      <c r="W153" s="199">
        <v>423.1</v>
      </c>
      <c r="X153" s="199">
        <v>384.5</v>
      </c>
      <c r="Y153" s="199">
        <v>250.4</v>
      </c>
      <c r="Z153" s="199">
        <v>134.1</v>
      </c>
      <c r="AA153" s="199">
        <v>38.6</v>
      </c>
      <c r="AB153" s="199">
        <v>145.19999999999999</v>
      </c>
      <c r="AC153" s="199">
        <v>128.4</v>
      </c>
      <c r="AD153" s="199">
        <v>16.8</v>
      </c>
      <c r="AE153" s="199">
        <v>91977.83</v>
      </c>
      <c r="AF153" s="199">
        <v>1394.93</v>
      </c>
      <c r="AG153" s="199">
        <v>29501.4</v>
      </c>
      <c r="AH153" s="199">
        <v>49456.5</v>
      </c>
      <c r="AI153" s="199">
        <v>13622.1</v>
      </c>
      <c r="AJ153" s="199">
        <v>14238.9</v>
      </c>
      <c r="AK153" s="199">
        <v>21595.5</v>
      </c>
      <c r="AL153" s="199">
        <v>11625</v>
      </c>
      <c r="AM153" s="199">
        <v>99</v>
      </c>
      <c r="AN153" s="199">
        <v>8938.5</v>
      </c>
      <c r="AO153" s="199">
        <v>2587.5</v>
      </c>
      <c r="AP153" s="199">
        <v>14573.29</v>
      </c>
      <c r="AQ153" s="199">
        <v>2925.15</v>
      </c>
      <c r="AR153" s="199">
        <v>2181.8200000000002</v>
      </c>
      <c r="AS153" s="199">
        <v>3798.15</v>
      </c>
      <c r="AT153" s="199">
        <v>36.78</v>
      </c>
      <c r="AU153" s="199">
        <v>10.199999999999999</v>
      </c>
      <c r="AV153" s="199">
        <v>5621.19</v>
      </c>
      <c r="AW153" s="199">
        <v>12.25</v>
      </c>
      <c r="AX153" s="199">
        <v>121.6</v>
      </c>
      <c r="AY153" s="199">
        <v>34.56</v>
      </c>
      <c r="AZ153" s="199">
        <v>87.04</v>
      </c>
      <c r="BA153" s="199">
        <v>184796.65</v>
      </c>
    </row>
    <row r="154" spans="1:53" s="184" customFormat="1" ht="12.75">
      <c r="A154" s="198" t="s">
        <v>233</v>
      </c>
      <c r="B154" s="199">
        <v>439688.1</v>
      </c>
      <c r="C154" s="199">
        <v>43476</v>
      </c>
      <c r="D154" s="199">
        <v>9326.7999999999993</v>
      </c>
      <c r="E154" s="199">
        <v>34149.199999999997</v>
      </c>
      <c r="F154" s="199">
        <v>91000.7</v>
      </c>
      <c r="G154" s="199">
        <v>23740.5</v>
      </c>
      <c r="H154" s="199">
        <v>67260.2</v>
      </c>
      <c r="I154" s="199">
        <v>305211.40000000002</v>
      </c>
      <c r="J154" s="199">
        <v>4265</v>
      </c>
      <c r="K154" s="199">
        <v>300946.40000000002</v>
      </c>
      <c r="L154" s="199">
        <v>32417.599999999999</v>
      </c>
      <c r="M154" s="199">
        <v>6709.6</v>
      </c>
      <c r="N154" s="199">
        <v>247632</v>
      </c>
      <c r="O154" s="199">
        <v>14187.2</v>
      </c>
      <c r="P154" s="199">
        <v>851.6</v>
      </c>
      <c r="Q154" s="199">
        <v>99.6</v>
      </c>
      <c r="R154" s="199">
        <v>707</v>
      </c>
      <c r="S154" s="199">
        <v>45</v>
      </c>
      <c r="T154" s="199">
        <v>15391.2</v>
      </c>
      <c r="U154" s="199">
        <v>12495.2</v>
      </c>
      <c r="V154" s="199">
        <v>2896</v>
      </c>
      <c r="W154" s="199">
        <v>6328.1</v>
      </c>
      <c r="X154" s="199">
        <v>5818.5</v>
      </c>
      <c r="Y154" s="199">
        <v>3359.3</v>
      </c>
      <c r="Z154" s="199">
        <v>2459.1999999999998</v>
      </c>
      <c r="AA154" s="199">
        <v>509.6</v>
      </c>
      <c r="AB154" s="199">
        <v>859.2</v>
      </c>
      <c r="AC154" s="199">
        <v>775.4</v>
      </c>
      <c r="AD154" s="199">
        <v>83.8</v>
      </c>
      <c r="AE154" s="199">
        <v>336859.2</v>
      </c>
      <c r="AF154" s="199">
        <v>4959.8</v>
      </c>
      <c r="AG154" s="199">
        <v>88780.5</v>
      </c>
      <c r="AH154" s="199">
        <v>209907.9</v>
      </c>
      <c r="AI154" s="199">
        <v>56094.3</v>
      </c>
      <c r="AJ154" s="199">
        <v>53151.9</v>
      </c>
      <c r="AK154" s="199">
        <v>100661.7</v>
      </c>
      <c r="AL154" s="199">
        <v>33211</v>
      </c>
      <c r="AM154" s="199">
        <v>1288.5</v>
      </c>
      <c r="AN154" s="199">
        <v>25530.5</v>
      </c>
      <c r="AO154" s="199">
        <v>6392</v>
      </c>
      <c r="AP154" s="199">
        <v>401817.89</v>
      </c>
      <c r="AQ154" s="199">
        <v>82856.399999999994</v>
      </c>
      <c r="AR154" s="199">
        <v>151679.15</v>
      </c>
      <c r="AS154" s="199">
        <v>59400.69</v>
      </c>
      <c r="AT154" s="199">
        <v>6979.62</v>
      </c>
      <c r="AU154" s="199">
        <v>505.29</v>
      </c>
      <c r="AV154" s="199">
        <v>100396.74</v>
      </c>
      <c r="AW154" s="199">
        <v>113.4</v>
      </c>
      <c r="AX154" s="199">
        <v>4607.62</v>
      </c>
      <c r="AY154" s="199">
        <v>1879.56</v>
      </c>
      <c r="AZ154" s="199">
        <v>2728.06</v>
      </c>
      <c r="BA154" s="199">
        <v>1206516.24</v>
      </c>
    </row>
    <row r="155" spans="1:53" s="184" customFormat="1" ht="12.75">
      <c r="A155" s="198" t="s">
        <v>200</v>
      </c>
      <c r="B155" s="199">
        <v>4063653</v>
      </c>
      <c r="C155" s="199">
        <v>607206.40000000002</v>
      </c>
      <c r="D155" s="199">
        <v>299453.59999999998</v>
      </c>
      <c r="E155" s="199">
        <v>307752.8</v>
      </c>
      <c r="F155" s="199">
        <v>959054.6</v>
      </c>
      <c r="G155" s="199">
        <v>411068.7</v>
      </c>
      <c r="H155" s="199">
        <v>547985.9</v>
      </c>
      <c r="I155" s="199">
        <v>2497392</v>
      </c>
      <c r="J155" s="199">
        <v>69094</v>
      </c>
      <c r="K155" s="199">
        <v>2428298</v>
      </c>
      <c r="L155" s="199">
        <v>352600.8</v>
      </c>
      <c r="M155" s="199">
        <v>70756.800000000003</v>
      </c>
      <c r="N155" s="199">
        <v>1599442</v>
      </c>
      <c r="O155" s="199">
        <v>405498.4</v>
      </c>
      <c r="P155" s="199">
        <v>315077.40000000002</v>
      </c>
      <c r="Q155" s="199">
        <v>30142.400000000001</v>
      </c>
      <c r="R155" s="199">
        <v>232924</v>
      </c>
      <c r="S155" s="199">
        <v>52011</v>
      </c>
      <c r="T155" s="199">
        <v>175327.2</v>
      </c>
      <c r="U155" s="199">
        <v>141486.39999999999</v>
      </c>
      <c r="V155" s="199">
        <v>33840.800000000003</v>
      </c>
      <c r="W155" s="199">
        <v>678217.9</v>
      </c>
      <c r="X155" s="199">
        <v>622310.6</v>
      </c>
      <c r="Y155" s="199">
        <v>473188</v>
      </c>
      <c r="Z155" s="199">
        <v>149122.6</v>
      </c>
      <c r="AA155" s="199">
        <v>55907.3</v>
      </c>
      <c r="AB155" s="199">
        <v>86194.2</v>
      </c>
      <c r="AC155" s="199">
        <v>75476.399999999994</v>
      </c>
      <c r="AD155" s="199">
        <v>10717.8</v>
      </c>
      <c r="AE155" s="199">
        <v>2455101.09</v>
      </c>
      <c r="AF155" s="199">
        <v>46374.29</v>
      </c>
      <c r="AG155" s="199">
        <v>557821.5</v>
      </c>
      <c r="AH155" s="199">
        <v>1531730.4</v>
      </c>
      <c r="AI155" s="199">
        <v>460017.3</v>
      </c>
      <c r="AJ155" s="199">
        <v>440282.7</v>
      </c>
      <c r="AK155" s="199">
        <v>631430.40000000002</v>
      </c>
      <c r="AL155" s="199">
        <v>319174.90000000002</v>
      </c>
      <c r="AM155" s="199">
        <v>7721.4</v>
      </c>
      <c r="AN155" s="199">
        <v>235936.5</v>
      </c>
      <c r="AO155" s="199">
        <v>75517</v>
      </c>
      <c r="AP155" s="199">
        <v>2136021.5299999998</v>
      </c>
      <c r="AQ155" s="199">
        <v>664643.68999999994</v>
      </c>
      <c r="AR155" s="199">
        <v>617356.38</v>
      </c>
      <c r="AS155" s="199">
        <v>382843.2</v>
      </c>
      <c r="AT155" s="199">
        <v>75551.070000000007</v>
      </c>
      <c r="AU155" s="199">
        <v>9723.2099999999991</v>
      </c>
      <c r="AV155" s="199">
        <v>385905.03</v>
      </c>
      <c r="AW155" s="199">
        <v>1836.1</v>
      </c>
      <c r="AX155" s="199">
        <v>45973.919999999998</v>
      </c>
      <c r="AY155" s="199">
        <v>17539.14</v>
      </c>
      <c r="AZ155" s="199">
        <v>28434.78</v>
      </c>
      <c r="BA155" s="199">
        <v>9957398.5800000001</v>
      </c>
    </row>
    <row r="158" spans="1:53" s="183" customFormat="1" ht="15.75">
      <c r="A158" s="425" t="s">
        <v>667</v>
      </c>
      <c r="B158" s="425"/>
      <c r="C158" s="425"/>
      <c r="D158" s="425"/>
      <c r="E158" s="425"/>
      <c r="F158" s="425"/>
      <c r="G158" s="425"/>
      <c r="H158" s="425"/>
      <c r="I158" s="425"/>
      <c r="J158" s="425"/>
      <c r="K158" s="425"/>
      <c r="L158" s="425"/>
      <c r="M158" s="425"/>
      <c r="N158" s="425"/>
      <c r="O158" s="425"/>
      <c r="P158" s="425"/>
      <c r="Q158" s="425"/>
      <c r="R158" s="425"/>
      <c r="S158" s="425"/>
      <c r="T158" s="425"/>
      <c r="U158" s="425"/>
      <c r="V158" s="425"/>
      <c r="W158" s="425"/>
      <c r="X158" s="425"/>
      <c r="Y158" s="425"/>
      <c r="Z158" s="425"/>
      <c r="AA158" s="425"/>
      <c r="AB158" s="425"/>
      <c r="AC158" s="425"/>
      <c r="AD158" s="425"/>
      <c r="AE158" s="425"/>
      <c r="AF158" s="425"/>
      <c r="AG158" s="425"/>
    </row>
    <row r="159" spans="1:53" s="183" customFormat="1"/>
    <row r="160" spans="1:53" s="189" customFormat="1" ht="13.9" customHeight="1">
      <c r="A160" s="422" t="s">
        <v>666</v>
      </c>
      <c r="B160" s="422"/>
      <c r="C160" s="422"/>
      <c r="D160" s="422"/>
      <c r="E160" s="422"/>
      <c r="F160" s="422"/>
      <c r="G160" s="422"/>
      <c r="H160" s="422"/>
      <c r="I160" s="422"/>
      <c r="J160" s="422"/>
      <c r="K160" s="422"/>
      <c r="L160" s="422"/>
      <c r="M160" s="422"/>
      <c r="N160" s="422"/>
      <c r="O160" s="422"/>
      <c r="P160" s="422"/>
      <c r="Q160" s="422"/>
      <c r="R160" s="422"/>
      <c r="S160" s="422"/>
      <c r="T160" s="422"/>
      <c r="U160" s="422"/>
      <c r="V160" s="422"/>
      <c r="W160" s="422"/>
      <c r="X160" s="422"/>
      <c r="Y160" s="422"/>
      <c r="Z160" s="422"/>
      <c r="AA160" s="422"/>
      <c r="AB160" s="422"/>
      <c r="AC160" s="422"/>
      <c r="AD160" s="422"/>
      <c r="AE160" s="422"/>
      <c r="AF160" s="422"/>
      <c r="AG160" s="422"/>
    </row>
    <row r="161" spans="1:33" s="185" customFormat="1" ht="12">
      <c r="A161" s="344" t="s">
        <v>557</v>
      </c>
      <c r="B161" s="422" t="s">
        <v>558</v>
      </c>
      <c r="C161" s="422" t="s">
        <v>558</v>
      </c>
      <c r="D161" s="422"/>
      <c r="E161" s="422"/>
      <c r="F161" s="422"/>
      <c r="G161" s="422"/>
      <c r="H161" s="422"/>
      <c r="I161" s="422"/>
      <c r="J161" s="422"/>
      <c r="K161" s="422"/>
      <c r="L161" s="422"/>
      <c r="M161" s="422"/>
      <c r="N161" s="422"/>
      <c r="O161" s="422"/>
      <c r="P161" s="422"/>
      <c r="Q161" s="422"/>
      <c r="R161" s="422"/>
      <c r="S161" s="422"/>
      <c r="T161" s="422"/>
      <c r="U161" s="422"/>
      <c r="V161" s="422"/>
      <c r="W161" s="422"/>
      <c r="X161" s="422"/>
      <c r="Y161" s="422"/>
      <c r="Z161" s="422"/>
      <c r="AA161" s="422"/>
      <c r="AB161" s="422"/>
      <c r="AC161" s="422"/>
      <c r="AD161" s="422"/>
      <c r="AE161" s="424" t="s">
        <v>559</v>
      </c>
      <c r="AF161" s="424" t="s">
        <v>560</v>
      </c>
      <c r="AG161" s="424" t="s">
        <v>561</v>
      </c>
    </row>
    <row r="162" spans="1:33" s="185" customFormat="1" ht="12">
      <c r="A162" s="344"/>
      <c r="B162" s="422"/>
      <c r="C162" s="422" t="s">
        <v>562</v>
      </c>
      <c r="D162" s="422" t="s">
        <v>562</v>
      </c>
      <c r="E162" s="422"/>
      <c r="F162" s="422"/>
      <c r="G162" s="422"/>
      <c r="H162" s="422"/>
      <c r="I162" s="422"/>
      <c r="J162" s="422"/>
      <c r="K162" s="422"/>
      <c r="L162" s="422"/>
      <c r="M162" s="422"/>
      <c r="N162" s="422"/>
      <c r="O162" s="422"/>
      <c r="P162" s="422"/>
      <c r="Q162" s="422"/>
      <c r="R162" s="422"/>
      <c r="S162" s="422"/>
      <c r="T162" s="422"/>
      <c r="U162" s="422"/>
      <c r="V162" s="422"/>
      <c r="W162" s="422"/>
      <c r="X162" s="422"/>
      <c r="Y162" s="422"/>
      <c r="Z162" s="422"/>
      <c r="AA162" s="422" t="s">
        <v>563</v>
      </c>
      <c r="AB162" s="422" t="s">
        <v>564</v>
      </c>
      <c r="AC162" s="424" t="s">
        <v>565</v>
      </c>
      <c r="AD162" s="424" t="s">
        <v>566</v>
      </c>
      <c r="AE162" s="424"/>
      <c r="AF162" s="424"/>
      <c r="AG162" s="424"/>
    </row>
    <row r="163" spans="1:33" s="185" customFormat="1" ht="12">
      <c r="A163" s="344"/>
      <c r="B163" s="422"/>
      <c r="C163" s="422"/>
      <c r="D163" s="422" t="s">
        <v>567</v>
      </c>
      <c r="E163" s="422" t="s">
        <v>567</v>
      </c>
      <c r="F163" s="422"/>
      <c r="G163" s="422"/>
      <c r="H163" s="422"/>
      <c r="I163" s="422"/>
      <c r="J163" s="422"/>
      <c r="K163" s="422"/>
      <c r="L163" s="422"/>
      <c r="M163" s="422"/>
      <c r="N163" s="422"/>
      <c r="O163" s="422"/>
      <c r="P163" s="422"/>
      <c r="Q163" s="422" t="s">
        <v>568</v>
      </c>
      <c r="R163" s="422" t="s">
        <v>568</v>
      </c>
      <c r="S163" s="422"/>
      <c r="T163" s="422"/>
      <c r="U163" s="422"/>
      <c r="V163" s="422"/>
      <c r="W163" s="422"/>
      <c r="X163" s="422"/>
      <c r="Y163" s="424" t="s">
        <v>569</v>
      </c>
      <c r="Z163" s="422" t="s">
        <v>570</v>
      </c>
      <c r="AA163" s="422"/>
      <c r="AB163" s="422"/>
      <c r="AC163" s="424"/>
      <c r="AD163" s="424"/>
      <c r="AE163" s="424"/>
      <c r="AF163" s="424"/>
      <c r="AG163" s="424"/>
    </row>
    <row r="164" spans="1:33" s="185" customFormat="1" ht="48">
      <c r="A164" s="344"/>
      <c r="B164" s="422"/>
      <c r="C164" s="422"/>
      <c r="D164" s="422"/>
      <c r="E164" s="191" t="s">
        <v>571</v>
      </c>
      <c r="F164" s="191" t="s">
        <v>572</v>
      </c>
      <c r="G164" s="191" t="s">
        <v>573</v>
      </c>
      <c r="H164" s="192" t="s">
        <v>574</v>
      </c>
      <c r="I164" s="192" t="s">
        <v>575</v>
      </c>
      <c r="J164" s="192" t="s">
        <v>576</v>
      </c>
      <c r="K164" s="192" t="s">
        <v>577</v>
      </c>
      <c r="L164" s="192" t="s">
        <v>578</v>
      </c>
      <c r="M164" s="192" t="s">
        <v>579</v>
      </c>
      <c r="N164" s="191" t="s">
        <v>580</v>
      </c>
      <c r="O164" s="192" t="s">
        <v>581</v>
      </c>
      <c r="P164" s="192" t="s">
        <v>582</v>
      </c>
      <c r="Q164" s="422"/>
      <c r="R164" s="192" t="s">
        <v>583</v>
      </c>
      <c r="S164" s="192" t="s">
        <v>584</v>
      </c>
      <c r="T164" s="192" t="s">
        <v>585</v>
      </c>
      <c r="U164" s="192" t="s">
        <v>586</v>
      </c>
      <c r="V164" s="192" t="s">
        <v>587</v>
      </c>
      <c r="W164" s="191" t="s">
        <v>588</v>
      </c>
      <c r="X164" s="192" t="s">
        <v>589</v>
      </c>
      <c r="Y164" s="424"/>
      <c r="Z164" s="422"/>
      <c r="AA164" s="422"/>
      <c r="AB164" s="422"/>
      <c r="AC164" s="424"/>
      <c r="AD164" s="424"/>
      <c r="AE164" s="424"/>
      <c r="AF164" s="424"/>
      <c r="AG164" s="424"/>
    </row>
    <row r="165" spans="1:33" s="189" customFormat="1" ht="12.75">
      <c r="A165" s="2" t="s">
        <v>8</v>
      </c>
      <c r="B165" s="193">
        <v>127</v>
      </c>
      <c r="C165" s="193">
        <v>127</v>
      </c>
      <c r="D165" s="193">
        <v>50</v>
      </c>
      <c r="E165" s="193">
        <v>3</v>
      </c>
      <c r="F165" s="193" t="s">
        <v>53</v>
      </c>
      <c r="G165" s="193">
        <v>3</v>
      </c>
      <c r="H165" s="193" t="s">
        <v>53</v>
      </c>
      <c r="I165" s="193" t="s">
        <v>53</v>
      </c>
      <c r="J165" s="193" t="s">
        <v>53</v>
      </c>
      <c r="K165" s="193">
        <v>2</v>
      </c>
      <c r="L165" s="193">
        <v>1</v>
      </c>
      <c r="M165" s="193" t="s">
        <v>53</v>
      </c>
      <c r="N165" s="193">
        <v>44</v>
      </c>
      <c r="O165" s="193" t="s">
        <v>53</v>
      </c>
      <c r="P165" s="193">
        <v>2</v>
      </c>
      <c r="Q165" s="193">
        <v>32</v>
      </c>
      <c r="R165" s="193">
        <v>10</v>
      </c>
      <c r="S165" s="193" t="s">
        <v>53</v>
      </c>
      <c r="T165" s="193" t="s">
        <v>53</v>
      </c>
      <c r="U165" s="193">
        <v>23</v>
      </c>
      <c r="V165" s="193">
        <v>2</v>
      </c>
      <c r="W165" s="193" t="s">
        <v>53</v>
      </c>
      <c r="X165" s="193" t="s">
        <v>53</v>
      </c>
      <c r="Y165" s="193">
        <v>72</v>
      </c>
      <c r="Z165" s="193">
        <v>111</v>
      </c>
      <c r="AA165" s="193">
        <v>1</v>
      </c>
      <c r="AB165" s="193">
        <v>106</v>
      </c>
      <c r="AC165" s="193">
        <v>25</v>
      </c>
      <c r="AD165" s="193">
        <v>111</v>
      </c>
      <c r="AE165" s="193" t="s">
        <v>53</v>
      </c>
      <c r="AF165" s="193">
        <v>1</v>
      </c>
      <c r="AG165" s="193" t="s">
        <v>53</v>
      </c>
    </row>
    <row r="166" spans="1:33" s="189" customFormat="1" ht="12.75">
      <c r="A166" s="2" t="s">
        <v>9</v>
      </c>
      <c r="B166" s="193">
        <v>78</v>
      </c>
      <c r="C166" s="193">
        <v>77</v>
      </c>
      <c r="D166" s="193">
        <v>24</v>
      </c>
      <c r="E166" s="193">
        <v>4</v>
      </c>
      <c r="F166" s="193" t="s">
        <v>53</v>
      </c>
      <c r="G166" s="193">
        <v>4</v>
      </c>
      <c r="H166" s="193" t="s">
        <v>53</v>
      </c>
      <c r="I166" s="193" t="s">
        <v>53</v>
      </c>
      <c r="J166" s="193">
        <v>1</v>
      </c>
      <c r="K166" s="193">
        <v>3</v>
      </c>
      <c r="L166" s="193" t="s">
        <v>53</v>
      </c>
      <c r="M166" s="193" t="s">
        <v>53</v>
      </c>
      <c r="N166" s="193">
        <v>20</v>
      </c>
      <c r="O166" s="193" t="s">
        <v>53</v>
      </c>
      <c r="P166" s="193" t="s">
        <v>53</v>
      </c>
      <c r="Q166" s="193">
        <v>4</v>
      </c>
      <c r="R166" s="193" t="s">
        <v>53</v>
      </c>
      <c r="S166" s="193" t="s">
        <v>53</v>
      </c>
      <c r="T166" s="193" t="s">
        <v>53</v>
      </c>
      <c r="U166" s="193">
        <v>3</v>
      </c>
      <c r="V166" s="193" t="s">
        <v>53</v>
      </c>
      <c r="W166" s="193" t="s">
        <v>53</v>
      </c>
      <c r="X166" s="193">
        <v>1</v>
      </c>
      <c r="Y166" s="193">
        <v>59</v>
      </c>
      <c r="Z166" s="193">
        <v>75</v>
      </c>
      <c r="AA166" s="193" t="s">
        <v>53</v>
      </c>
      <c r="AB166" s="193">
        <v>66</v>
      </c>
      <c r="AC166" s="193">
        <v>20</v>
      </c>
      <c r="AD166" s="193">
        <v>75</v>
      </c>
      <c r="AE166" s="193">
        <v>1</v>
      </c>
      <c r="AF166" s="193">
        <v>1</v>
      </c>
      <c r="AG166" s="193" t="s">
        <v>53</v>
      </c>
    </row>
    <row r="167" spans="1:33" s="189" customFormat="1" ht="12.75">
      <c r="A167" s="2" t="s">
        <v>10</v>
      </c>
      <c r="B167" s="193">
        <v>71</v>
      </c>
      <c r="C167" s="193">
        <v>71</v>
      </c>
      <c r="D167" s="193">
        <v>25</v>
      </c>
      <c r="E167" s="193">
        <v>3</v>
      </c>
      <c r="F167" s="193" t="s">
        <v>53</v>
      </c>
      <c r="G167" s="193">
        <v>3</v>
      </c>
      <c r="H167" s="193" t="s">
        <v>53</v>
      </c>
      <c r="I167" s="193" t="s">
        <v>53</v>
      </c>
      <c r="J167" s="193">
        <v>1</v>
      </c>
      <c r="K167" s="193">
        <v>1</v>
      </c>
      <c r="L167" s="193" t="s">
        <v>53</v>
      </c>
      <c r="M167" s="193" t="s">
        <v>53</v>
      </c>
      <c r="N167" s="193">
        <v>20</v>
      </c>
      <c r="O167" s="193" t="s">
        <v>53</v>
      </c>
      <c r="P167" s="193" t="s">
        <v>53</v>
      </c>
      <c r="Q167" s="193">
        <v>2</v>
      </c>
      <c r="R167" s="193" t="s">
        <v>53</v>
      </c>
      <c r="S167" s="193" t="s">
        <v>53</v>
      </c>
      <c r="T167" s="193" t="s">
        <v>53</v>
      </c>
      <c r="U167" s="193">
        <v>2</v>
      </c>
      <c r="V167" s="193" t="s">
        <v>53</v>
      </c>
      <c r="W167" s="193" t="s">
        <v>53</v>
      </c>
      <c r="X167" s="193" t="s">
        <v>53</v>
      </c>
      <c r="Y167" s="193">
        <v>5</v>
      </c>
      <c r="Z167" s="193">
        <v>65</v>
      </c>
      <c r="AA167" s="193">
        <v>1</v>
      </c>
      <c r="AB167" s="193">
        <v>58</v>
      </c>
      <c r="AC167" s="193">
        <v>4</v>
      </c>
      <c r="AD167" s="193">
        <v>60</v>
      </c>
      <c r="AE167" s="193" t="s">
        <v>53</v>
      </c>
      <c r="AF167" s="193" t="s">
        <v>53</v>
      </c>
      <c r="AG167" s="193" t="s">
        <v>53</v>
      </c>
    </row>
    <row r="168" spans="1:33" s="189" customFormat="1" ht="12.75">
      <c r="A168" s="3" t="s">
        <v>11</v>
      </c>
      <c r="B168" s="193">
        <v>182</v>
      </c>
      <c r="C168" s="193">
        <v>182</v>
      </c>
      <c r="D168" s="193">
        <v>146</v>
      </c>
      <c r="E168" s="193">
        <v>41</v>
      </c>
      <c r="F168" s="193">
        <v>5</v>
      </c>
      <c r="G168" s="193">
        <v>10</v>
      </c>
      <c r="H168" s="193" t="s">
        <v>53</v>
      </c>
      <c r="I168" s="193" t="s">
        <v>53</v>
      </c>
      <c r="J168" s="193">
        <v>3</v>
      </c>
      <c r="K168" s="193">
        <v>16</v>
      </c>
      <c r="L168" s="193">
        <v>1</v>
      </c>
      <c r="M168" s="193">
        <v>2</v>
      </c>
      <c r="N168" s="193">
        <v>130</v>
      </c>
      <c r="O168" s="193" t="s">
        <v>53</v>
      </c>
      <c r="P168" s="193">
        <v>2</v>
      </c>
      <c r="Q168" s="193">
        <v>125</v>
      </c>
      <c r="R168" s="193">
        <v>76</v>
      </c>
      <c r="S168" s="193">
        <v>9</v>
      </c>
      <c r="T168" s="193" t="s">
        <v>53</v>
      </c>
      <c r="U168" s="193">
        <v>96</v>
      </c>
      <c r="V168" s="193">
        <v>1</v>
      </c>
      <c r="W168" s="193" t="s">
        <v>53</v>
      </c>
      <c r="X168" s="193" t="s">
        <v>53</v>
      </c>
      <c r="Y168" s="193">
        <v>124</v>
      </c>
      <c r="Z168" s="193">
        <v>81</v>
      </c>
      <c r="AA168" s="193">
        <v>12</v>
      </c>
      <c r="AB168" s="193">
        <v>148</v>
      </c>
      <c r="AC168" s="193">
        <v>103</v>
      </c>
      <c r="AD168" s="193">
        <v>175</v>
      </c>
      <c r="AE168" s="193" t="s">
        <v>53</v>
      </c>
      <c r="AF168" s="193">
        <v>2</v>
      </c>
      <c r="AG168" s="193" t="s">
        <v>53</v>
      </c>
    </row>
    <row r="169" spans="1:33" s="189" customFormat="1" ht="12.75">
      <c r="A169" s="3" t="s">
        <v>12</v>
      </c>
      <c r="B169" s="193">
        <v>150</v>
      </c>
      <c r="C169" s="193">
        <v>150</v>
      </c>
      <c r="D169" s="193">
        <v>75</v>
      </c>
      <c r="E169" s="193">
        <v>21</v>
      </c>
      <c r="F169" s="193" t="s">
        <v>53</v>
      </c>
      <c r="G169" s="193">
        <v>2</v>
      </c>
      <c r="H169" s="193" t="s">
        <v>53</v>
      </c>
      <c r="I169" s="193" t="s">
        <v>53</v>
      </c>
      <c r="J169" s="193" t="s">
        <v>53</v>
      </c>
      <c r="K169" s="193">
        <v>4</v>
      </c>
      <c r="L169" s="193">
        <v>1</v>
      </c>
      <c r="M169" s="193" t="s">
        <v>53</v>
      </c>
      <c r="N169" s="193">
        <v>65</v>
      </c>
      <c r="O169" s="193" t="s">
        <v>53</v>
      </c>
      <c r="P169" s="193">
        <v>6</v>
      </c>
      <c r="Q169" s="193">
        <v>58</v>
      </c>
      <c r="R169" s="193">
        <v>20</v>
      </c>
      <c r="S169" s="193" t="s">
        <v>53</v>
      </c>
      <c r="T169" s="193" t="s">
        <v>53</v>
      </c>
      <c r="U169" s="193">
        <v>44</v>
      </c>
      <c r="V169" s="193" t="s">
        <v>53</v>
      </c>
      <c r="W169" s="193" t="s">
        <v>53</v>
      </c>
      <c r="X169" s="193" t="s">
        <v>53</v>
      </c>
      <c r="Y169" s="193">
        <v>126</v>
      </c>
      <c r="Z169" s="193">
        <v>137</v>
      </c>
      <c r="AA169" s="193">
        <v>13</v>
      </c>
      <c r="AB169" s="193">
        <v>142</v>
      </c>
      <c r="AC169" s="193">
        <v>34</v>
      </c>
      <c r="AD169" s="193">
        <v>147</v>
      </c>
      <c r="AE169" s="193" t="s">
        <v>53</v>
      </c>
      <c r="AF169" s="193">
        <v>1</v>
      </c>
      <c r="AG169" s="193" t="s">
        <v>53</v>
      </c>
    </row>
    <row r="170" spans="1:33" s="189" customFormat="1" ht="12.75">
      <c r="A170" s="3" t="s">
        <v>13</v>
      </c>
      <c r="B170" s="193">
        <v>169</v>
      </c>
      <c r="C170" s="193">
        <v>169</v>
      </c>
      <c r="D170" s="193">
        <v>111</v>
      </c>
      <c r="E170" s="193">
        <v>34</v>
      </c>
      <c r="F170" s="193">
        <v>1</v>
      </c>
      <c r="G170" s="193" t="s">
        <v>53</v>
      </c>
      <c r="H170" s="193" t="s">
        <v>53</v>
      </c>
      <c r="I170" s="193" t="s">
        <v>53</v>
      </c>
      <c r="J170" s="193" t="s">
        <v>53</v>
      </c>
      <c r="K170" s="193">
        <v>3</v>
      </c>
      <c r="L170" s="193" t="s">
        <v>53</v>
      </c>
      <c r="M170" s="193" t="s">
        <v>53</v>
      </c>
      <c r="N170" s="193">
        <v>96</v>
      </c>
      <c r="O170" s="193" t="s">
        <v>53</v>
      </c>
      <c r="P170" s="193">
        <v>11</v>
      </c>
      <c r="Q170" s="193">
        <v>114</v>
      </c>
      <c r="R170" s="193">
        <v>69</v>
      </c>
      <c r="S170" s="193">
        <v>6</v>
      </c>
      <c r="T170" s="193" t="s">
        <v>53</v>
      </c>
      <c r="U170" s="193">
        <v>70</v>
      </c>
      <c r="V170" s="193" t="s">
        <v>53</v>
      </c>
      <c r="W170" s="193" t="s">
        <v>53</v>
      </c>
      <c r="X170" s="193" t="s">
        <v>53</v>
      </c>
      <c r="Y170" s="193">
        <v>24</v>
      </c>
      <c r="Z170" s="193">
        <v>44</v>
      </c>
      <c r="AA170" s="193">
        <v>2</v>
      </c>
      <c r="AB170" s="193">
        <v>100</v>
      </c>
      <c r="AC170" s="193">
        <v>48</v>
      </c>
      <c r="AD170" s="193">
        <v>155</v>
      </c>
      <c r="AE170" s="193">
        <v>1</v>
      </c>
      <c r="AF170" s="193">
        <v>1</v>
      </c>
      <c r="AG170" s="193" t="s">
        <v>53</v>
      </c>
    </row>
    <row r="171" spans="1:33" s="189" customFormat="1" ht="12.75">
      <c r="A171" s="3" t="s">
        <v>14</v>
      </c>
      <c r="B171" s="193">
        <v>71</v>
      </c>
      <c r="C171" s="193">
        <v>71</v>
      </c>
      <c r="D171" s="193">
        <v>37</v>
      </c>
      <c r="E171" s="193">
        <v>9</v>
      </c>
      <c r="F171" s="193" t="s">
        <v>53</v>
      </c>
      <c r="G171" s="193" t="s">
        <v>53</v>
      </c>
      <c r="H171" s="193" t="s">
        <v>53</v>
      </c>
      <c r="I171" s="193" t="s">
        <v>53</v>
      </c>
      <c r="J171" s="193">
        <v>1</v>
      </c>
      <c r="K171" s="193" t="s">
        <v>53</v>
      </c>
      <c r="L171" s="193" t="s">
        <v>53</v>
      </c>
      <c r="M171" s="193" t="s">
        <v>53</v>
      </c>
      <c r="N171" s="193">
        <v>35</v>
      </c>
      <c r="O171" s="193" t="s">
        <v>53</v>
      </c>
      <c r="P171" s="193">
        <v>1</v>
      </c>
      <c r="Q171" s="193">
        <v>48</v>
      </c>
      <c r="R171" s="193">
        <v>9</v>
      </c>
      <c r="S171" s="193" t="s">
        <v>53</v>
      </c>
      <c r="T171" s="193" t="s">
        <v>53</v>
      </c>
      <c r="U171" s="193">
        <v>44</v>
      </c>
      <c r="V171" s="193" t="s">
        <v>53</v>
      </c>
      <c r="W171" s="193" t="s">
        <v>53</v>
      </c>
      <c r="X171" s="193" t="s">
        <v>53</v>
      </c>
      <c r="Y171" s="193">
        <v>9</v>
      </c>
      <c r="Z171" s="193">
        <v>40</v>
      </c>
      <c r="AA171" s="193" t="s">
        <v>53</v>
      </c>
      <c r="AB171" s="193">
        <v>63</v>
      </c>
      <c r="AC171" s="193">
        <v>7</v>
      </c>
      <c r="AD171" s="193">
        <v>59</v>
      </c>
      <c r="AE171" s="193" t="s">
        <v>53</v>
      </c>
      <c r="AF171" s="193" t="s">
        <v>53</v>
      </c>
      <c r="AG171" s="193" t="s">
        <v>53</v>
      </c>
    </row>
    <row r="172" spans="1:33" s="189" customFormat="1" ht="12.75">
      <c r="A172" s="3" t="s">
        <v>15</v>
      </c>
      <c r="B172" s="193">
        <v>72</v>
      </c>
      <c r="C172" s="193">
        <v>72</v>
      </c>
      <c r="D172" s="193">
        <v>27</v>
      </c>
      <c r="E172" s="193">
        <v>5</v>
      </c>
      <c r="F172" s="193" t="s">
        <v>53</v>
      </c>
      <c r="G172" s="193" t="s">
        <v>53</v>
      </c>
      <c r="H172" s="193" t="s">
        <v>53</v>
      </c>
      <c r="I172" s="193" t="s">
        <v>53</v>
      </c>
      <c r="J172" s="193" t="s">
        <v>53</v>
      </c>
      <c r="K172" s="193" t="s">
        <v>53</v>
      </c>
      <c r="L172" s="193" t="s">
        <v>53</v>
      </c>
      <c r="M172" s="193" t="s">
        <v>53</v>
      </c>
      <c r="N172" s="193">
        <v>26</v>
      </c>
      <c r="O172" s="193" t="s">
        <v>53</v>
      </c>
      <c r="P172" s="193">
        <v>1</v>
      </c>
      <c r="Q172" s="193">
        <v>20</v>
      </c>
      <c r="R172" s="193">
        <v>14</v>
      </c>
      <c r="S172" s="193" t="s">
        <v>53</v>
      </c>
      <c r="T172" s="193" t="s">
        <v>53</v>
      </c>
      <c r="U172" s="193">
        <v>7</v>
      </c>
      <c r="V172" s="193" t="s">
        <v>53</v>
      </c>
      <c r="W172" s="193" t="s">
        <v>53</v>
      </c>
      <c r="X172" s="193" t="s">
        <v>53</v>
      </c>
      <c r="Y172" s="193">
        <v>23</v>
      </c>
      <c r="Z172" s="193">
        <v>56</v>
      </c>
      <c r="AA172" s="193">
        <v>1</v>
      </c>
      <c r="AB172" s="193">
        <v>59</v>
      </c>
      <c r="AC172" s="193">
        <v>10</v>
      </c>
      <c r="AD172" s="193">
        <v>53</v>
      </c>
      <c r="AE172" s="193" t="s">
        <v>53</v>
      </c>
      <c r="AF172" s="193" t="s">
        <v>53</v>
      </c>
      <c r="AG172" s="193" t="s">
        <v>53</v>
      </c>
    </row>
    <row r="173" spans="1:33" s="189" customFormat="1" ht="12.75">
      <c r="A173" s="3" t="s">
        <v>16</v>
      </c>
      <c r="B173" s="193">
        <v>303</v>
      </c>
      <c r="C173" s="193">
        <v>302</v>
      </c>
      <c r="D173" s="193">
        <v>250</v>
      </c>
      <c r="E173" s="193">
        <v>40</v>
      </c>
      <c r="F173" s="193">
        <v>1</v>
      </c>
      <c r="G173" s="193">
        <v>51</v>
      </c>
      <c r="H173" s="193" t="s">
        <v>53</v>
      </c>
      <c r="I173" s="193" t="s">
        <v>53</v>
      </c>
      <c r="J173" s="193">
        <v>1</v>
      </c>
      <c r="K173" s="193">
        <v>3</v>
      </c>
      <c r="L173" s="193">
        <v>1</v>
      </c>
      <c r="M173" s="193">
        <v>1</v>
      </c>
      <c r="N173" s="193">
        <v>232</v>
      </c>
      <c r="O173" s="193" t="s">
        <v>53</v>
      </c>
      <c r="P173" s="193">
        <v>4</v>
      </c>
      <c r="Q173" s="193">
        <v>72</v>
      </c>
      <c r="R173" s="193">
        <v>7</v>
      </c>
      <c r="S173" s="193" t="s">
        <v>53</v>
      </c>
      <c r="T173" s="193" t="s">
        <v>53</v>
      </c>
      <c r="U173" s="193">
        <v>66</v>
      </c>
      <c r="V173" s="193" t="s">
        <v>53</v>
      </c>
      <c r="W173" s="193" t="s">
        <v>53</v>
      </c>
      <c r="X173" s="193" t="s">
        <v>53</v>
      </c>
      <c r="Y173" s="193">
        <v>115</v>
      </c>
      <c r="Z173" s="193">
        <v>96</v>
      </c>
      <c r="AA173" s="193">
        <v>1</v>
      </c>
      <c r="AB173" s="193">
        <v>272</v>
      </c>
      <c r="AC173" s="193">
        <v>44</v>
      </c>
      <c r="AD173" s="193">
        <v>284</v>
      </c>
      <c r="AE173" s="193" t="s">
        <v>53</v>
      </c>
      <c r="AF173" s="193" t="s">
        <v>53</v>
      </c>
      <c r="AG173" s="193" t="s">
        <v>53</v>
      </c>
    </row>
    <row r="174" spans="1:33" s="189" customFormat="1" ht="12.75">
      <c r="A174" s="3" t="s">
        <v>17</v>
      </c>
      <c r="B174" s="193">
        <v>100</v>
      </c>
      <c r="C174" s="193">
        <v>100</v>
      </c>
      <c r="D174" s="193">
        <v>73</v>
      </c>
      <c r="E174" s="193">
        <v>25</v>
      </c>
      <c r="F174" s="193" t="s">
        <v>53</v>
      </c>
      <c r="G174" s="193" t="s">
        <v>53</v>
      </c>
      <c r="H174" s="193" t="s">
        <v>53</v>
      </c>
      <c r="I174" s="193" t="s">
        <v>53</v>
      </c>
      <c r="J174" s="193">
        <v>1</v>
      </c>
      <c r="K174" s="193">
        <v>4</v>
      </c>
      <c r="L174" s="193">
        <v>1</v>
      </c>
      <c r="M174" s="193" t="s">
        <v>53</v>
      </c>
      <c r="N174" s="193">
        <v>70</v>
      </c>
      <c r="O174" s="193" t="s">
        <v>53</v>
      </c>
      <c r="P174" s="193">
        <v>1</v>
      </c>
      <c r="Q174" s="193">
        <v>17</v>
      </c>
      <c r="R174" s="193">
        <v>11</v>
      </c>
      <c r="S174" s="193">
        <v>1</v>
      </c>
      <c r="T174" s="193" t="s">
        <v>53</v>
      </c>
      <c r="U174" s="193">
        <v>5</v>
      </c>
      <c r="V174" s="193" t="s">
        <v>53</v>
      </c>
      <c r="W174" s="193" t="s">
        <v>53</v>
      </c>
      <c r="X174" s="193" t="s">
        <v>53</v>
      </c>
      <c r="Y174" s="193">
        <v>26</v>
      </c>
      <c r="Z174" s="193">
        <v>55</v>
      </c>
      <c r="AA174" s="193" t="s">
        <v>53</v>
      </c>
      <c r="AB174" s="193">
        <v>91</v>
      </c>
      <c r="AC174" s="193">
        <v>17</v>
      </c>
      <c r="AD174" s="193">
        <v>68</v>
      </c>
      <c r="AE174" s="193" t="s">
        <v>53</v>
      </c>
      <c r="AF174" s="193" t="s">
        <v>53</v>
      </c>
      <c r="AG174" s="193" t="s">
        <v>53</v>
      </c>
    </row>
    <row r="175" spans="1:33" s="189" customFormat="1" ht="12.75">
      <c r="A175" s="3" t="s">
        <v>18</v>
      </c>
      <c r="B175" s="193">
        <v>434</v>
      </c>
      <c r="C175" s="193">
        <v>432</v>
      </c>
      <c r="D175" s="193">
        <v>299</v>
      </c>
      <c r="E175" s="193">
        <v>81</v>
      </c>
      <c r="F175" s="193" t="s">
        <v>53</v>
      </c>
      <c r="G175" s="193">
        <v>2</v>
      </c>
      <c r="H175" s="193" t="s">
        <v>53</v>
      </c>
      <c r="I175" s="193" t="s">
        <v>53</v>
      </c>
      <c r="J175" s="193">
        <v>1</v>
      </c>
      <c r="K175" s="193">
        <v>6</v>
      </c>
      <c r="L175" s="193">
        <v>2</v>
      </c>
      <c r="M175" s="193" t="s">
        <v>53</v>
      </c>
      <c r="N175" s="193">
        <v>287</v>
      </c>
      <c r="O175" s="193" t="s">
        <v>53</v>
      </c>
      <c r="P175" s="193">
        <v>9</v>
      </c>
      <c r="Q175" s="193">
        <v>115</v>
      </c>
      <c r="R175" s="193">
        <v>42</v>
      </c>
      <c r="S175" s="193">
        <v>3</v>
      </c>
      <c r="T175" s="193" t="s">
        <v>53</v>
      </c>
      <c r="U175" s="193">
        <v>87</v>
      </c>
      <c r="V175" s="193">
        <v>1</v>
      </c>
      <c r="W175" s="193" t="s">
        <v>53</v>
      </c>
      <c r="X175" s="193" t="s">
        <v>53</v>
      </c>
      <c r="Y175" s="193">
        <v>190</v>
      </c>
      <c r="Z175" s="193">
        <v>204</v>
      </c>
      <c r="AA175" s="193">
        <v>7</v>
      </c>
      <c r="AB175" s="193">
        <v>354</v>
      </c>
      <c r="AC175" s="193">
        <v>91</v>
      </c>
      <c r="AD175" s="193">
        <v>404</v>
      </c>
      <c r="AE175" s="193" t="s">
        <v>53</v>
      </c>
      <c r="AF175" s="193">
        <v>2</v>
      </c>
      <c r="AG175" s="193" t="s">
        <v>53</v>
      </c>
    </row>
    <row r="176" spans="1:33" s="189" customFormat="1" ht="12.75">
      <c r="A176" s="3" t="s">
        <v>19</v>
      </c>
      <c r="B176" s="193">
        <v>61</v>
      </c>
      <c r="C176" s="193">
        <v>61</v>
      </c>
      <c r="D176" s="193">
        <v>16</v>
      </c>
      <c r="E176" s="193">
        <v>1</v>
      </c>
      <c r="F176" s="193" t="s">
        <v>53</v>
      </c>
      <c r="G176" s="193">
        <v>3</v>
      </c>
      <c r="H176" s="193" t="s">
        <v>53</v>
      </c>
      <c r="I176" s="193" t="s">
        <v>53</v>
      </c>
      <c r="J176" s="193" t="s">
        <v>53</v>
      </c>
      <c r="K176" s="193">
        <v>2</v>
      </c>
      <c r="L176" s="193" t="s">
        <v>53</v>
      </c>
      <c r="M176" s="193" t="s">
        <v>53</v>
      </c>
      <c r="N176" s="193">
        <v>11</v>
      </c>
      <c r="O176" s="193" t="s">
        <v>53</v>
      </c>
      <c r="P176" s="193">
        <v>2</v>
      </c>
      <c r="Q176" s="193">
        <v>7</v>
      </c>
      <c r="R176" s="193">
        <v>1</v>
      </c>
      <c r="S176" s="193" t="s">
        <v>53</v>
      </c>
      <c r="T176" s="193" t="s">
        <v>53</v>
      </c>
      <c r="U176" s="193">
        <v>6</v>
      </c>
      <c r="V176" s="193" t="s">
        <v>53</v>
      </c>
      <c r="W176" s="193" t="s">
        <v>53</v>
      </c>
      <c r="X176" s="193" t="s">
        <v>53</v>
      </c>
      <c r="Y176" s="193">
        <v>31</v>
      </c>
      <c r="Z176" s="193">
        <v>57</v>
      </c>
      <c r="AA176" s="193" t="s">
        <v>53</v>
      </c>
      <c r="AB176" s="193">
        <v>47</v>
      </c>
      <c r="AC176" s="193">
        <v>20</v>
      </c>
      <c r="AD176" s="193">
        <v>53</v>
      </c>
      <c r="AE176" s="193" t="s">
        <v>53</v>
      </c>
      <c r="AF176" s="193" t="s">
        <v>53</v>
      </c>
      <c r="AG176" s="193" t="s">
        <v>53</v>
      </c>
    </row>
    <row r="177" spans="1:33" s="189" customFormat="1" ht="12.75">
      <c r="A177" s="3" t="s">
        <v>20</v>
      </c>
      <c r="B177" s="193">
        <v>150</v>
      </c>
      <c r="C177" s="193">
        <v>150</v>
      </c>
      <c r="D177" s="193">
        <v>75</v>
      </c>
      <c r="E177" s="193">
        <v>29</v>
      </c>
      <c r="F177" s="193" t="s">
        <v>53</v>
      </c>
      <c r="G177" s="193" t="s">
        <v>53</v>
      </c>
      <c r="H177" s="193" t="s">
        <v>53</v>
      </c>
      <c r="I177" s="193" t="s">
        <v>53</v>
      </c>
      <c r="J177" s="193" t="s">
        <v>53</v>
      </c>
      <c r="K177" s="193">
        <v>1</v>
      </c>
      <c r="L177" s="193">
        <v>1</v>
      </c>
      <c r="M177" s="193">
        <v>1</v>
      </c>
      <c r="N177" s="193">
        <v>58</v>
      </c>
      <c r="O177" s="193" t="s">
        <v>53</v>
      </c>
      <c r="P177" s="193">
        <v>1</v>
      </c>
      <c r="Q177" s="193">
        <v>19</v>
      </c>
      <c r="R177" s="193">
        <v>10</v>
      </c>
      <c r="S177" s="193" t="s">
        <v>53</v>
      </c>
      <c r="T177" s="193" t="s">
        <v>53</v>
      </c>
      <c r="U177" s="193">
        <v>11</v>
      </c>
      <c r="V177" s="193">
        <v>1</v>
      </c>
      <c r="W177" s="193" t="s">
        <v>53</v>
      </c>
      <c r="X177" s="193" t="s">
        <v>53</v>
      </c>
      <c r="Y177" s="193">
        <v>13</v>
      </c>
      <c r="Z177" s="193">
        <v>119</v>
      </c>
      <c r="AA177" s="193">
        <v>2</v>
      </c>
      <c r="AB177" s="193">
        <v>139</v>
      </c>
      <c r="AC177" s="193">
        <v>8</v>
      </c>
      <c r="AD177" s="193">
        <v>146</v>
      </c>
      <c r="AE177" s="193" t="s">
        <v>53</v>
      </c>
      <c r="AF177" s="193">
        <v>1</v>
      </c>
      <c r="AG177" s="193" t="s">
        <v>53</v>
      </c>
    </row>
    <row r="178" spans="1:33" s="189" customFormat="1" ht="24">
      <c r="A178" s="3" t="s">
        <v>21</v>
      </c>
      <c r="B178" s="193">
        <v>222</v>
      </c>
      <c r="C178" s="193">
        <v>222</v>
      </c>
      <c r="D178" s="193">
        <v>192</v>
      </c>
      <c r="E178" s="193">
        <v>72</v>
      </c>
      <c r="F178" s="193">
        <v>1</v>
      </c>
      <c r="G178" s="193">
        <v>2</v>
      </c>
      <c r="H178" s="193" t="s">
        <v>53</v>
      </c>
      <c r="I178" s="193" t="s">
        <v>53</v>
      </c>
      <c r="J178" s="193" t="s">
        <v>53</v>
      </c>
      <c r="K178" s="193">
        <v>3</v>
      </c>
      <c r="L178" s="193" t="s">
        <v>53</v>
      </c>
      <c r="M178" s="193" t="s">
        <v>53</v>
      </c>
      <c r="N178" s="193">
        <v>179</v>
      </c>
      <c r="O178" s="193" t="s">
        <v>53</v>
      </c>
      <c r="P178" s="193">
        <v>2</v>
      </c>
      <c r="Q178" s="193">
        <v>82</v>
      </c>
      <c r="R178" s="193">
        <v>74</v>
      </c>
      <c r="S178" s="193">
        <v>1</v>
      </c>
      <c r="T178" s="193" t="s">
        <v>53</v>
      </c>
      <c r="U178" s="193">
        <v>13</v>
      </c>
      <c r="V178" s="193" t="s">
        <v>53</v>
      </c>
      <c r="W178" s="193" t="s">
        <v>53</v>
      </c>
      <c r="X178" s="193" t="s">
        <v>53</v>
      </c>
      <c r="Y178" s="193">
        <v>65</v>
      </c>
      <c r="Z178" s="193">
        <v>56</v>
      </c>
      <c r="AA178" s="193">
        <v>3</v>
      </c>
      <c r="AB178" s="193">
        <v>185</v>
      </c>
      <c r="AC178" s="193">
        <v>71</v>
      </c>
      <c r="AD178" s="193">
        <v>157</v>
      </c>
      <c r="AE178" s="193" t="s">
        <v>53</v>
      </c>
      <c r="AF178" s="193" t="s">
        <v>53</v>
      </c>
      <c r="AG178" s="193" t="s">
        <v>53</v>
      </c>
    </row>
    <row r="179" spans="1:33" s="189" customFormat="1" ht="12.75">
      <c r="A179" s="3" t="s">
        <v>22</v>
      </c>
      <c r="B179" s="193">
        <v>42</v>
      </c>
      <c r="C179" s="193">
        <v>42</v>
      </c>
      <c r="D179" s="193">
        <v>13</v>
      </c>
      <c r="E179" s="193">
        <v>3</v>
      </c>
      <c r="F179" s="193" t="s">
        <v>53</v>
      </c>
      <c r="G179" s="193">
        <v>2</v>
      </c>
      <c r="H179" s="193" t="s">
        <v>53</v>
      </c>
      <c r="I179" s="193" t="s">
        <v>53</v>
      </c>
      <c r="J179" s="193" t="s">
        <v>53</v>
      </c>
      <c r="K179" s="193" t="s">
        <v>53</v>
      </c>
      <c r="L179" s="193">
        <v>1</v>
      </c>
      <c r="M179" s="193" t="s">
        <v>53</v>
      </c>
      <c r="N179" s="193">
        <v>10</v>
      </c>
      <c r="O179" s="193" t="s">
        <v>53</v>
      </c>
      <c r="P179" s="193">
        <v>1</v>
      </c>
      <c r="Q179" s="193">
        <v>4</v>
      </c>
      <c r="R179" s="193" t="s">
        <v>53</v>
      </c>
      <c r="S179" s="193" t="s">
        <v>53</v>
      </c>
      <c r="T179" s="193" t="s">
        <v>53</v>
      </c>
      <c r="U179" s="193">
        <v>3</v>
      </c>
      <c r="V179" s="193">
        <v>1</v>
      </c>
      <c r="W179" s="193" t="s">
        <v>53</v>
      </c>
      <c r="X179" s="193" t="s">
        <v>53</v>
      </c>
      <c r="Y179" s="193">
        <v>32</v>
      </c>
      <c r="Z179" s="193">
        <v>40</v>
      </c>
      <c r="AA179" s="193" t="s">
        <v>53</v>
      </c>
      <c r="AB179" s="193">
        <v>40</v>
      </c>
      <c r="AC179" s="193">
        <v>4</v>
      </c>
      <c r="AD179" s="193">
        <v>34</v>
      </c>
      <c r="AE179" s="193" t="s">
        <v>53</v>
      </c>
      <c r="AF179" s="193" t="s">
        <v>53</v>
      </c>
      <c r="AG179" s="193" t="s">
        <v>53</v>
      </c>
    </row>
    <row r="180" spans="1:33" s="189" customFormat="1" ht="12.75">
      <c r="A180" s="3" t="s">
        <v>23</v>
      </c>
      <c r="B180" s="193">
        <v>311</v>
      </c>
      <c r="C180" s="193">
        <v>311</v>
      </c>
      <c r="D180" s="193">
        <v>177</v>
      </c>
      <c r="E180" s="193">
        <v>64</v>
      </c>
      <c r="F180" s="193" t="s">
        <v>53</v>
      </c>
      <c r="G180" s="193" t="s">
        <v>53</v>
      </c>
      <c r="H180" s="193" t="s">
        <v>53</v>
      </c>
      <c r="I180" s="193" t="s">
        <v>53</v>
      </c>
      <c r="J180" s="193">
        <v>3</v>
      </c>
      <c r="K180" s="193">
        <v>6</v>
      </c>
      <c r="L180" s="193">
        <v>1</v>
      </c>
      <c r="M180" s="193">
        <v>1</v>
      </c>
      <c r="N180" s="193">
        <v>152</v>
      </c>
      <c r="O180" s="193" t="s">
        <v>53</v>
      </c>
      <c r="P180" s="193">
        <v>3</v>
      </c>
      <c r="Q180" s="193">
        <v>139</v>
      </c>
      <c r="R180" s="193">
        <v>83</v>
      </c>
      <c r="S180" s="193">
        <v>1</v>
      </c>
      <c r="T180" s="193" t="s">
        <v>53</v>
      </c>
      <c r="U180" s="193">
        <v>98</v>
      </c>
      <c r="V180" s="193">
        <v>3</v>
      </c>
      <c r="W180" s="193" t="s">
        <v>53</v>
      </c>
      <c r="X180" s="193" t="s">
        <v>53</v>
      </c>
      <c r="Y180" s="193">
        <v>115</v>
      </c>
      <c r="Z180" s="193">
        <v>247</v>
      </c>
      <c r="AA180" s="193">
        <v>4</v>
      </c>
      <c r="AB180" s="193">
        <v>263</v>
      </c>
      <c r="AC180" s="193">
        <v>112</v>
      </c>
      <c r="AD180" s="193">
        <v>277</v>
      </c>
      <c r="AE180" s="193" t="s">
        <v>53</v>
      </c>
      <c r="AF180" s="193">
        <v>1</v>
      </c>
      <c r="AG180" s="193" t="s">
        <v>53</v>
      </c>
    </row>
    <row r="181" spans="1:33" s="189" customFormat="1" ht="12.75">
      <c r="A181" s="3" t="s">
        <v>24</v>
      </c>
      <c r="B181" s="193">
        <v>140</v>
      </c>
      <c r="C181" s="193">
        <v>140</v>
      </c>
      <c r="D181" s="193">
        <v>97</v>
      </c>
      <c r="E181" s="193">
        <v>10</v>
      </c>
      <c r="F181" s="193" t="s">
        <v>53</v>
      </c>
      <c r="G181" s="193" t="s">
        <v>53</v>
      </c>
      <c r="H181" s="193" t="s">
        <v>53</v>
      </c>
      <c r="I181" s="193" t="s">
        <v>53</v>
      </c>
      <c r="J181" s="193">
        <v>1</v>
      </c>
      <c r="K181" s="193">
        <v>3</v>
      </c>
      <c r="L181" s="193" t="s">
        <v>53</v>
      </c>
      <c r="M181" s="193" t="s">
        <v>53</v>
      </c>
      <c r="N181" s="193">
        <v>95</v>
      </c>
      <c r="O181" s="193" t="s">
        <v>53</v>
      </c>
      <c r="P181" s="193" t="s">
        <v>53</v>
      </c>
      <c r="Q181" s="193">
        <v>23</v>
      </c>
      <c r="R181" s="193">
        <v>1</v>
      </c>
      <c r="S181" s="193" t="s">
        <v>53</v>
      </c>
      <c r="T181" s="193" t="s">
        <v>53</v>
      </c>
      <c r="U181" s="193">
        <v>22</v>
      </c>
      <c r="V181" s="193" t="s">
        <v>53</v>
      </c>
      <c r="W181" s="193" t="s">
        <v>53</v>
      </c>
      <c r="X181" s="193" t="s">
        <v>53</v>
      </c>
      <c r="Y181" s="193">
        <v>90</v>
      </c>
      <c r="Z181" s="193">
        <v>58</v>
      </c>
      <c r="AA181" s="193">
        <v>1</v>
      </c>
      <c r="AB181" s="193">
        <v>114</v>
      </c>
      <c r="AC181" s="193">
        <v>12</v>
      </c>
      <c r="AD181" s="193">
        <v>129</v>
      </c>
      <c r="AE181" s="193" t="s">
        <v>53</v>
      </c>
      <c r="AF181" s="193" t="s">
        <v>53</v>
      </c>
      <c r="AG181" s="193" t="s">
        <v>53</v>
      </c>
    </row>
    <row r="182" spans="1:33" s="189" customFormat="1" ht="12.75">
      <c r="A182" s="3" t="s">
        <v>25</v>
      </c>
      <c r="B182" s="193">
        <v>253</v>
      </c>
      <c r="C182" s="193">
        <v>253</v>
      </c>
      <c r="D182" s="193">
        <v>174</v>
      </c>
      <c r="E182" s="193">
        <v>43</v>
      </c>
      <c r="F182" s="193">
        <v>3</v>
      </c>
      <c r="G182" s="193">
        <v>7</v>
      </c>
      <c r="H182" s="193" t="s">
        <v>53</v>
      </c>
      <c r="I182" s="193" t="s">
        <v>53</v>
      </c>
      <c r="J182" s="193">
        <v>1</v>
      </c>
      <c r="K182" s="193">
        <v>8</v>
      </c>
      <c r="L182" s="193" t="s">
        <v>53</v>
      </c>
      <c r="M182" s="193" t="s">
        <v>53</v>
      </c>
      <c r="N182" s="193">
        <v>162</v>
      </c>
      <c r="O182" s="193" t="s">
        <v>53</v>
      </c>
      <c r="P182" s="193">
        <v>8</v>
      </c>
      <c r="Q182" s="193">
        <v>155</v>
      </c>
      <c r="R182" s="193">
        <v>34</v>
      </c>
      <c r="S182" s="193">
        <v>2</v>
      </c>
      <c r="T182" s="193" t="s">
        <v>53</v>
      </c>
      <c r="U182" s="193">
        <v>142</v>
      </c>
      <c r="V182" s="193">
        <v>2</v>
      </c>
      <c r="W182" s="193" t="s">
        <v>53</v>
      </c>
      <c r="X182" s="193" t="s">
        <v>53</v>
      </c>
      <c r="Y182" s="193">
        <v>18</v>
      </c>
      <c r="Z182" s="193">
        <v>99</v>
      </c>
      <c r="AA182" s="193">
        <v>1</v>
      </c>
      <c r="AB182" s="193">
        <v>187</v>
      </c>
      <c r="AC182" s="193">
        <v>110</v>
      </c>
      <c r="AD182" s="193">
        <v>217</v>
      </c>
      <c r="AE182" s="193" t="s">
        <v>53</v>
      </c>
      <c r="AF182" s="193" t="s">
        <v>53</v>
      </c>
      <c r="AG182" s="193" t="s">
        <v>53</v>
      </c>
    </row>
    <row r="183" spans="1:33" s="189" customFormat="1" ht="12.75">
      <c r="A183" s="196" t="s">
        <v>502</v>
      </c>
      <c r="B183" s="197">
        <f t="shared" ref="B183:AG183" si="15">SUM(B165:B182)</f>
        <v>2936</v>
      </c>
      <c r="C183" s="197">
        <f t="shared" si="15"/>
        <v>2932</v>
      </c>
      <c r="D183" s="197">
        <f t="shared" si="15"/>
        <v>1861</v>
      </c>
      <c r="E183" s="197">
        <f t="shared" si="15"/>
        <v>488</v>
      </c>
      <c r="F183" s="197">
        <f t="shared" si="15"/>
        <v>11</v>
      </c>
      <c r="G183" s="197">
        <f t="shared" si="15"/>
        <v>89</v>
      </c>
      <c r="H183" s="197">
        <f t="shared" si="15"/>
        <v>0</v>
      </c>
      <c r="I183" s="197">
        <f t="shared" si="15"/>
        <v>0</v>
      </c>
      <c r="J183" s="197">
        <f t="shared" si="15"/>
        <v>14</v>
      </c>
      <c r="K183" s="197">
        <f t="shared" si="15"/>
        <v>65</v>
      </c>
      <c r="L183" s="197">
        <f t="shared" si="15"/>
        <v>10</v>
      </c>
      <c r="M183" s="197">
        <f t="shared" si="15"/>
        <v>5</v>
      </c>
      <c r="N183" s="197">
        <f t="shared" si="15"/>
        <v>1692</v>
      </c>
      <c r="O183" s="197">
        <f t="shared" si="15"/>
        <v>0</v>
      </c>
      <c r="P183" s="197">
        <f t="shared" si="15"/>
        <v>54</v>
      </c>
      <c r="Q183" s="197">
        <f t="shared" si="15"/>
        <v>1036</v>
      </c>
      <c r="R183" s="197">
        <f t="shared" si="15"/>
        <v>461</v>
      </c>
      <c r="S183" s="197">
        <f t="shared" si="15"/>
        <v>23</v>
      </c>
      <c r="T183" s="197">
        <f t="shared" si="15"/>
        <v>0</v>
      </c>
      <c r="U183" s="197">
        <f t="shared" si="15"/>
        <v>742</v>
      </c>
      <c r="V183" s="197">
        <f t="shared" si="15"/>
        <v>11</v>
      </c>
      <c r="W183" s="197">
        <f t="shared" si="15"/>
        <v>0</v>
      </c>
      <c r="X183" s="197">
        <f t="shared" si="15"/>
        <v>1</v>
      </c>
      <c r="Y183" s="197">
        <f t="shared" si="15"/>
        <v>1137</v>
      </c>
      <c r="Z183" s="197">
        <f t="shared" si="15"/>
        <v>1640</v>
      </c>
      <c r="AA183" s="197">
        <f t="shared" si="15"/>
        <v>49</v>
      </c>
      <c r="AB183" s="197">
        <f t="shared" si="15"/>
        <v>2434</v>
      </c>
      <c r="AC183" s="197">
        <f t="shared" si="15"/>
        <v>740</v>
      </c>
      <c r="AD183" s="197">
        <f t="shared" si="15"/>
        <v>2604</v>
      </c>
      <c r="AE183" s="197">
        <f t="shared" si="15"/>
        <v>2</v>
      </c>
      <c r="AF183" s="197">
        <f t="shared" si="15"/>
        <v>10</v>
      </c>
      <c r="AG183" s="197">
        <f t="shared" si="15"/>
        <v>0</v>
      </c>
    </row>
    <row r="184" spans="1:33" s="189" customFormat="1" ht="12.75">
      <c r="A184" s="201" t="s">
        <v>503</v>
      </c>
      <c r="B184" s="202">
        <v>10428</v>
      </c>
      <c r="C184" s="202">
        <v>10419</v>
      </c>
      <c r="D184" s="202">
        <v>7550</v>
      </c>
      <c r="E184" s="202">
        <v>4542</v>
      </c>
      <c r="F184" s="202">
        <v>59</v>
      </c>
      <c r="G184" s="202">
        <v>131</v>
      </c>
      <c r="H184" s="202">
        <v>377</v>
      </c>
      <c r="I184" s="202">
        <v>1</v>
      </c>
      <c r="J184" s="202">
        <v>309</v>
      </c>
      <c r="K184" s="202">
        <v>541</v>
      </c>
      <c r="L184" s="202">
        <v>68</v>
      </c>
      <c r="M184" s="202">
        <v>23</v>
      </c>
      <c r="N184" s="202">
        <v>4102</v>
      </c>
      <c r="O184" s="202">
        <v>7</v>
      </c>
      <c r="P184" s="202">
        <v>493</v>
      </c>
      <c r="Q184" s="202">
        <v>5395</v>
      </c>
      <c r="R184" s="202">
        <v>3665</v>
      </c>
      <c r="S184" s="202">
        <v>67</v>
      </c>
      <c r="T184" s="202" t="s">
        <v>53</v>
      </c>
      <c r="U184" s="202">
        <v>2801</v>
      </c>
      <c r="V184" s="202">
        <v>115</v>
      </c>
      <c r="W184" s="202">
        <v>9</v>
      </c>
      <c r="X184" s="202">
        <v>4</v>
      </c>
      <c r="Y184" s="202">
        <v>3030</v>
      </c>
      <c r="Z184" s="202">
        <v>2136</v>
      </c>
      <c r="AA184" s="202">
        <v>236</v>
      </c>
      <c r="AB184" s="202">
        <v>2912</v>
      </c>
      <c r="AC184" s="202">
        <v>1474</v>
      </c>
      <c r="AD184" s="202">
        <v>9530</v>
      </c>
      <c r="AE184" s="202">
        <v>7</v>
      </c>
      <c r="AF184" s="202">
        <v>139</v>
      </c>
      <c r="AG184" s="202">
        <v>30</v>
      </c>
    </row>
    <row r="185" spans="1:33" s="189" customFormat="1" ht="12.75">
      <c r="A185" s="201" t="s">
        <v>233</v>
      </c>
      <c r="B185" s="202">
        <v>72997</v>
      </c>
      <c r="C185" s="202">
        <v>72958</v>
      </c>
      <c r="D185" s="202">
        <v>56547</v>
      </c>
      <c r="E185" s="202">
        <v>36382</v>
      </c>
      <c r="F185" s="202">
        <v>1101</v>
      </c>
      <c r="G185" s="202">
        <v>1855</v>
      </c>
      <c r="H185" s="202">
        <v>3306</v>
      </c>
      <c r="I185" s="202">
        <v>39</v>
      </c>
      <c r="J185" s="202">
        <v>3488</v>
      </c>
      <c r="K185" s="202">
        <v>7418</v>
      </c>
      <c r="L185" s="202">
        <v>507</v>
      </c>
      <c r="M185" s="202">
        <v>326</v>
      </c>
      <c r="N185" s="202">
        <v>27502</v>
      </c>
      <c r="O185" s="202">
        <v>1816</v>
      </c>
      <c r="P185" s="202">
        <v>5017</v>
      </c>
      <c r="Q185" s="202">
        <v>36778</v>
      </c>
      <c r="R185" s="202">
        <v>25336</v>
      </c>
      <c r="S185" s="202">
        <v>4922</v>
      </c>
      <c r="T185" s="202" t="s">
        <v>53</v>
      </c>
      <c r="U185" s="202">
        <v>18355</v>
      </c>
      <c r="V185" s="202">
        <v>708</v>
      </c>
      <c r="W185" s="202">
        <v>92</v>
      </c>
      <c r="X185" s="202">
        <v>28</v>
      </c>
      <c r="Y185" s="202">
        <v>22216</v>
      </c>
      <c r="Z185" s="202">
        <v>13752</v>
      </c>
      <c r="AA185" s="202">
        <v>1380</v>
      </c>
      <c r="AB185" s="202">
        <v>20310</v>
      </c>
      <c r="AC185" s="202">
        <v>9886</v>
      </c>
      <c r="AD185" s="202">
        <v>68272</v>
      </c>
      <c r="AE185" s="202">
        <v>40</v>
      </c>
      <c r="AF185" s="202">
        <v>1185</v>
      </c>
      <c r="AG185" s="202">
        <v>315</v>
      </c>
    </row>
    <row r="186" spans="1:33" s="189" customFormat="1" ht="12.75">
      <c r="A186" s="201" t="s">
        <v>200</v>
      </c>
      <c r="B186" s="202">
        <v>1616046</v>
      </c>
      <c r="C186" s="202">
        <v>1615590</v>
      </c>
      <c r="D186" s="202">
        <v>828390</v>
      </c>
      <c r="E186" s="202">
        <v>473257</v>
      </c>
      <c r="F186" s="202">
        <v>35426</v>
      </c>
      <c r="G186" s="202">
        <v>29220</v>
      </c>
      <c r="H186" s="202">
        <v>8379</v>
      </c>
      <c r="I186" s="202">
        <v>1798</v>
      </c>
      <c r="J186" s="202">
        <v>57285</v>
      </c>
      <c r="K186" s="202">
        <v>111682</v>
      </c>
      <c r="L186" s="202">
        <v>14093</v>
      </c>
      <c r="M186" s="202">
        <v>5110</v>
      </c>
      <c r="N186" s="202">
        <v>253794</v>
      </c>
      <c r="O186" s="202">
        <v>4775</v>
      </c>
      <c r="P186" s="202">
        <v>172823</v>
      </c>
      <c r="Q186" s="202">
        <v>1192081</v>
      </c>
      <c r="R186" s="202">
        <v>388881</v>
      </c>
      <c r="S186" s="202">
        <v>902075</v>
      </c>
      <c r="T186" s="202">
        <v>79589</v>
      </c>
      <c r="U186" s="202">
        <v>236240</v>
      </c>
      <c r="V186" s="202">
        <v>10844</v>
      </c>
      <c r="W186" s="202">
        <v>5082</v>
      </c>
      <c r="X186" s="202">
        <v>1026</v>
      </c>
      <c r="Y186" s="202">
        <v>387237</v>
      </c>
      <c r="Z186" s="202">
        <v>274486</v>
      </c>
      <c r="AA186" s="202">
        <v>26772</v>
      </c>
      <c r="AB186" s="202">
        <v>328358</v>
      </c>
      <c r="AC186" s="202">
        <v>302599</v>
      </c>
      <c r="AD186" s="202">
        <v>942751</v>
      </c>
      <c r="AE186" s="202">
        <v>952</v>
      </c>
      <c r="AF186" s="202">
        <v>29478</v>
      </c>
      <c r="AG186" s="202">
        <v>1382</v>
      </c>
    </row>
    <row r="187" spans="1:33" s="183" customFormat="1"/>
    <row r="188" spans="1:33" s="183" customFormat="1"/>
    <row r="189" spans="1:33" s="183" customFormat="1" ht="15.75">
      <c r="A189" s="425" t="s">
        <v>615</v>
      </c>
      <c r="B189" s="425"/>
      <c r="C189" s="425"/>
      <c r="D189" s="425"/>
      <c r="E189" s="425"/>
      <c r="F189" s="425"/>
      <c r="G189" s="425"/>
      <c r="H189" s="425"/>
      <c r="I189" s="425"/>
      <c r="J189" s="425"/>
      <c r="K189" s="425"/>
      <c r="L189" s="425"/>
      <c r="M189" s="425"/>
      <c r="N189" s="425"/>
      <c r="O189" s="425"/>
      <c r="P189" s="425"/>
      <c r="Q189" s="425"/>
      <c r="R189" s="425"/>
      <c r="S189" s="425"/>
      <c r="T189" s="425"/>
      <c r="U189" s="425"/>
      <c r="V189" s="425"/>
      <c r="W189" s="425"/>
      <c r="X189" s="425"/>
      <c r="Y189" s="425"/>
      <c r="Z189" s="425"/>
      <c r="AA189" s="425"/>
      <c r="AB189" s="425"/>
      <c r="AC189" s="425"/>
      <c r="AD189" s="425"/>
      <c r="AE189" s="425"/>
      <c r="AF189" s="425"/>
      <c r="AG189" s="425"/>
    </row>
    <row r="190" spans="1:33" s="183" customFormat="1"/>
    <row r="191" spans="1:33" s="189" customFormat="1" ht="13.9" customHeight="1">
      <c r="A191" s="422" t="s">
        <v>666</v>
      </c>
      <c r="B191" s="422"/>
      <c r="C191" s="422"/>
      <c r="D191" s="422"/>
      <c r="E191" s="422"/>
      <c r="F191" s="422"/>
      <c r="G191" s="422"/>
      <c r="H191" s="422"/>
      <c r="I191" s="422"/>
      <c r="J191" s="422"/>
      <c r="K191" s="422"/>
      <c r="L191" s="422"/>
      <c r="M191" s="422"/>
      <c r="N191" s="422"/>
      <c r="O191" s="422"/>
      <c r="P191" s="422"/>
      <c r="Q191" s="422"/>
      <c r="R191" s="422"/>
      <c r="S191" s="422"/>
      <c r="T191" s="422"/>
      <c r="U191" s="422"/>
      <c r="V191" s="422"/>
      <c r="W191" s="422"/>
      <c r="X191" s="422"/>
      <c r="Y191" s="422"/>
      <c r="Z191" s="422"/>
      <c r="AA191" s="422"/>
      <c r="AB191" s="422"/>
      <c r="AC191" s="422"/>
      <c r="AD191" s="422"/>
      <c r="AE191" s="422"/>
      <c r="AF191" s="422"/>
      <c r="AG191" s="422"/>
    </row>
    <row r="192" spans="1:33" s="187" customFormat="1" ht="12">
      <c r="A192" s="422" t="s">
        <v>557</v>
      </c>
      <c r="B192" s="422" t="s">
        <v>558</v>
      </c>
      <c r="C192" s="422" t="s">
        <v>558</v>
      </c>
      <c r="D192" s="422"/>
      <c r="E192" s="422"/>
      <c r="F192" s="422"/>
      <c r="G192" s="422"/>
      <c r="H192" s="422"/>
      <c r="I192" s="422"/>
      <c r="J192" s="422"/>
      <c r="K192" s="422"/>
      <c r="L192" s="422"/>
      <c r="M192" s="422"/>
      <c r="N192" s="422"/>
      <c r="O192" s="422"/>
      <c r="P192" s="422"/>
      <c r="Q192" s="422"/>
      <c r="R192" s="422"/>
      <c r="S192" s="422"/>
      <c r="T192" s="422"/>
      <c r="U192" s="422"/>
      <c r="V192" s="422"/>
      <c r="W192" s="422"/>
      <c r="X192" s="422"/>
      <c r="Y192" s="422"/>
      <c r="Z192" s="422"/>
      <c r="AA192" s="422"/>
      <c r="AB192" s="422"/>
      <c r="AC192" s="422"/>
      <c r="AD192" s="422"/>
      <c r="AE192" s="423" t="s">
        <v>559</v>
      </c>
      <c r="AF192" s="423" t="s">
        <v>560</v>
      </c>
      <c r="AG192" s="423" t="s">
        <v>561</v>
      </c>
    </row>
    <row r="193" spans="1:33" s="187" customFormat="1" ht="12">
      <c r="A193" s="422"/>
      <c r="B193" s="422"/>
      <c r="C193" s="422" t="s">
        <v>562</v>
      </c>
      <c r="D193" s="422" t="s">
        <v>562</v>
      </c>
      <c r="E193" s="422"/>
      <c r="F193" s="422"/>
      <c r="G193" s="422"/>
      <c r="H193" s="422"/>
      <c r="I193" s="422"/>
      <c r="J193" s="422"/>
      <c r="K193" s="422"/>
      <c r="L193" s="422"/>
      <c r="M193" s="422"/>
      <c r="N193" s="422"/>
      <c r="O193" s="422"/>
      <c r="P193" s="422"/>
      <c r="Q193" s="422"/>
      <c r="R193" s="422"/>
      <c r="S193" s="422"/>
      <c r="T193" s="422"/>
      <c r="U193" s="422"/>
      <c r="V193" s="422"/>
      <c r="W193" s="422"/>
      <c r="X193" s="422"/>
      <c r="Y193" s="422"/>
      <c r="Z193" s="422"/>
      <c r="AA193" s="422" t="s">
        <v>563</v>
      </c>
      <c r="AB193" s="422" t="s">
        <v>564</v>
      </c>
      <c r="AC193" s="423" t="s">
        <v>565</v>
      </c>
      <c r="AD193" s="423" t="s">
        <v>566</v>
      </c>
      <c r="AE193" s="423"/>
      <c r="AF193" s="423"/>
      <c r="AG193" s="423"/>
    </row>
    <row r="194" spans="1:33" s="187" customFormat="1" ht="12">
      <c r="A194" s="422"/>
      <c r="B194" s="422"/>
      <c r="C194" s="422"/>
      <c r="D194" s="422" t="s">
        <v>567</v>
      </c>
      <c r="E194" s="422" t="s">
        <v>567</v>
      </c>
      <c r="F194" s="422"/>
      <c r="G194" s="422"/>
      <c r="H194" s="422"/>
      <c r="I194" s="422"/>
      <c r="J194" s="422"/>
      <c r="K194" s="422"/>
      <c r="L194" s="422"/>
      <c r="M194" s="422"/>
      <c r="N194" s="422"/>
      <c r="O194" s="422"/>
      <c r="P194" s="422"/>
      <c r="Q194" s="422" t="s">
        <v>568</v>
      </c>
      <c r="R194" s="422" t="s">
        <v>568</v>
      </c>
      <c r="S194" s="422"/>
      <c r="T194" s="422"/>
      <c r="U194" s="422"/>
      <c r="V194" s="422"/>
      <c r="W194" s="422"/>
      <c r="X194" s="422"/>
      <c r="Y194" s="423" t="s">
        <v>569</v>
      </c>
      <c r="Z194" s="422" t="s">
        <v>570</v>
      </c>
      <c r="AA194" s="422"/>
      <c r="AB194" s="422"/>
      <c r="AC194" s="423"/>
      <c r="AD194" s="423"/>
      <c r="AE194" s="423"/>
      <c r="AF194" s="423"/>
      <c r="AG194" s="423"/>
    </row>
    <row r="195" spans="1:33" s="187" customFormat="1" ht="48">
      <c r="A195" s="422"/>
      <c r="B195" s="422"/>
      <c r="C195" s="422"/>
      <c r="D195" s="422"/>
      <c r="E195" s="200" t="s">
        <v>571</v>
      </c>
      <c r="F195" s="200" t="s">
        <v>572</v>
      </c>
      <c r="G195" s="200" t="s">
        <v>573</v>
      </c>
      <c r="H195" s="192" t="s">
        <v>574</v>
      </c>
      <c r="I195" s="192" t="s">
        <v>575</v>
      </c>
      <c r="J195" s="192" t="s">
        <v>576</v>
      </c>
      <c r="K195" s="192" t="s">
        <v>577</v>
      </c>
      <c r="L195" s="192" t="s">
        <v>578</v>
      </c>
      <c r="M195" s="192" t="s">
        <v>579</v>
      </c>
      <c r="N195" s="200" t="s">
        <v>580</v>
      </c>
      <c r="O195" s="192" t="s">
        <v>581</v>
      </c>
      <c r="P195" s="192" t="s">
        <v>582</v>
      </c>
      <c r="Q195" s="422"/>
      <c r="R195" s="192" t="s">
        <v>583</v>
      </c>
      <c r="S195" s="192" t="s">
        <v>584</v>
      </c>
      <c r="T195" s="192" t="s">
        <v>585</v>
      </c>
      <c r="U195" s="192" t="s">
        <v>586</v>
      </c>
      <c r="V195" s="192" t="s">
        <v>587</v>
      </c>
      <c r="W195" s="200" t="s">
        <v>588</v>
      </c>
      <c r="X195" s="192" t="s">
        <v>589</v>
      </c>
      <c r="Y195" s="423"/>
      <c r="Z195" s="422"/>
      <c r="AA195" s="422"/>
      <c r="AB195" s="422"/>
      <c r="AC195" s="423"/>
      <c r="AD195" s="423"/>
      <c r="AE195" s="423"/>
      <c r="AF195" s="423"/>
      <c r="AG195" s="423"/>
    </row>
    <row r="196" spans="1:33" s="186" customFormat="1" ht="12.75">
      <c r="A196" s="2" t="s">
        <v>8</v>
      </c>
      <c r="B196" s="203">
        <v>3588.76</v>
      </c>
      <c r="C196" s="203">
        <v>2066.41</v>
      </c>
      <c r="D196" s="203">
        <v>336.96</v>
      </c>
      <c r="E196" s="203">
        <v>3.65</v>
      </c>
      <c r="F196" s="203" t="s">
        <v>53</v>
      </c>
      <c r="G196" s="203">
        <v>0.82</v>
      </c>
      <c r="H196" s="203" t="s">
        <v>53</v>
      </c>
      <c r="I196" s="203" t="s">
        <v>53</v>
      </c>
      <c r="J196" s="203" t="s">
        <v>53</v>
      </c>
      <c r="K196" s="203">
        <v>1.31</v>
      </c>
      <c r="L196" s="203">
        <v>0.01</v>
      </c>
      <c r="M196" s="203" t="s">
        <v>53</v>
      </c>
      <c r="N196" s="203">
        <v>327.14</v>
      </c>
      <c r="O196" s="203" t="s">
        <v>53</v>
      </c>
      <c r="P196" s="203">
        <v>4.03</v>
      </c>
      <c r="Q196" s="203">
        <v>45.9</v>
      </c>
      <c r="R196" s="203">
        <v>2.57</v>
      </c>
      <c r="S196" s="203" t="s">
        <v>53</v>
      </c>
      <c r="T196" s="203" t="s">
        <v>53</v>
      </c>
      <c r="U196" s="203">
        <v>42.31</v>
      </c>
      <c r="V196" s="203">
        <v>1.02</v>
      </c>
      <c r="W196" s="203" t="s">
        <v>53</v>
      </c>
      <c r="X196" s="203" t="s">
        <v>53</v>
      </c>
      <c r="Y196" s="203">
        <v>1.23</v>
      </c>
      <c r="Z196" s="203">
        <v>1682.32</v>
      </c>
      <c r="AA196" s="203">
        <v>0.5</v>
      </c>
      <c r="AB196" s="203">
        <v>1366.57</v>
      </c>
      <c r="AC196" s="203">
        <v>116.08</v>
      </c>
      <c r="AD196" s="203">
        <v>39.200000000000003</v>
      </c>
      <c r="AE196" s="203" t="s">
        <v>53</v>
      </c>
      <c r="AF196" s="203">
        <v>2</v>
      </c>
      <c r="AG196" s="203" t="s">
        <v>53</v>
      </c>
    </row>
    <row r="197" spans="1:33" s="186" customFormat="1" ht="12.75">
      <c r="A197" s="2" t="s">
        <v>9</v>
      </c>
      <c r="B197" s="203">
        <v>2818.93</v>
      </c>
      <c r="C197" s="203">
        <v>1486.33</v>
      </c>
      <c r="D197" s="203">
        <v>51.02</v>
      </c>
      <c r="E197" s="203">
        <v>13.5</v>
      </c>
      <c r="F197" s="203" t="s">
        <v>53</v>
      </c>
      <c r="G197" s="203">
        <v>1.8</v>
      </c>
      <c r="H197" s="203" t="s">
        <v>53</v>
      </c>
      <c r="I197" s="203" t="s">
        <v>53</v>
      </c>
      <c r="J197" s="203">
        <v>2</v>
      </c>
      <c r="K197" s="203">
        <v>0.42</v>
      </c>
      <c r="L197" s="203" t="s">
        <v>53</v>
      </c>
      <c r="M197" s="203" t="s">
        <v>53</v>
      </c>
      <c r="N197" s="203">
        <v>33.299999999999997</v>
      </c>
      <c r="O197" s="203" t="s">
        <v>53</v>
      </c>
      <c r="P197" s="203" t="s">
        <v>53</v>
      </c>
      <c r="Q197" s="203">
        <v>1.73</v>
      </c>
      <c r="R197" s="203" t="s">
        <v>53</v>
      </c>
      <c r="S197" s="203" t="s">
        <v>53</v>
      </c>
      <c r="T197" s="203" t="s">
        <v>53</v>
      </c>
      <c r="U197" s="203">
        <v>1.72</v>
      </c>
      <c r="V197" s="203" t="s">
        <v>53</v>
      </c>
      <c r="W197" s="203" t="s">
        <v>53</v>
      </c>
      <c r="X197" s="203">
        <v>0.01</v>
      </c>
      <c r="Y197" s="203">
        <v>2.25</v>
      </c>
      <c r="Z197" s="203">
        <v>1431.33</v>
      </c>
      <c r="AA197" s="203" t="s">
        <v>53</v>
      </c>
      <c r="AB197" s="203">
        <v>1304.97</v>
      </c>
      <c r="AC197" s="203">
        <v>21.46</v>
      </c>
      <c r="AD197" s="203">
        <v>6.17</v>
      </c>
      <c r="AE197" s="203">
        <v>0.02</v>
      </c>
      <c r="AF197" s="203">
        <v>1</v>
      </c>
      <c r="AG197" s="203" t="s">
        <v>53</v>
      </c>
    </row>
    <row r="198" spans="1:33" s="186" customFormat="1" ht="12.75">
      <c r="A198" s="2" t="s">
        <v>10</v>
      </c>
      <c r="B198" s="203">
        <v>1226.19</v>
      </c>
      <c r="C198" s="203">
        <v>916.23</v>
      </c>
      <c r="D198" s="203">
        <v>66.12</v>
      </c>
      <c r="E198" s="203">
        <v>3.9</v>
      </c>
      <c r="F198" s="203" t="s">
        <v>53</v>
      </c>
      <c r="G198" s="203">
        <v>3</v>
      </c>
      <c r="H198" s="203" t="s">
        <v>53</v>
      </c>
      <c r="I198" s="203" t="s">
        <v>53</v>
      </c>
      <c r="J198" s="203">
        <v>1.1000000000000001</v>
      </c>
      <c r="K198" s="203">
        <v>0.25</v>
      </c>
      <c r="L198" s="203" t="s">
        <v>53</v>
      </c>
      <c r="M198" s="203" t="s">
        <v>53</v>
      </c>
      <c r="N198" s="203">
        <v>57.87</v>
      </c>
      <c r="O198" s="203" t="s">
        <v>53</v>
      </c>
      <c r="P198" s="203" t="s">
        <v>53</v>
      </c>
      <c r="Q198" s="203">
        <v>24.2</v>
      </c>
      <c r="R198" s="203" t="s">
        <v>53</v>
      </c>
      <c r="S198" s="203" t="s">
        <v>53</v>
      </c>
      <c r="T198" s="203" t="s">
        <v>53</v>
      </c>
      <c r="U198" s="203">
        <v>24.2</v>
      </c>
      <c r="V198" s="203" t="s">
        <v>53</v>
      </c>
      <c r="W198" s="203" t="s">
        <v>53</v>
      </c>
      <c r="X198" s="203" t="s">
        <v>53</v>
      </c>
      <c r="Y198" s="203">
        <v>0.28000000000000003</v>
      </c>
      <c r="Z198" s="203">
        <v>825.63</v>
      </c>
      <c r="AA198" s="203">
        <v>1.99</v>
      </c>
      <c r="AB198" s="203">
        <v>289.77999999999997</v>
      </c>
      <c r="AC198" s="203">
        <v>7.01</v>
      </c>
      <c r="AD198" s="203">
        <v>11.18</v>
      </c>
      <c r="AE198" s="203" t="s">
        <v>53</v>
      </c>
      <c r="AF198" s="203" t="s">
        <v>53</v>
      </c>
      <c r="AG198" s="203" t="s">
        <v>53</v>
      </c>
    </row>
    <row r="199" spans="1:33" s="186" customFormat="1" ht="12.75">
      <c r="A199" s="3" t="s">
        <v>11</v>
      </c>
      <c r="B199" s="203">
        <v>2891.55</v>
      </c>
      <c r="C199" s="203">
        <v>1737.95</v>
      </c>
      <c r="D199" s="203">
        <v>1221.6500000000001</v>
      </c>
      <c r="E199" s="203">
        <v>137.26</v>
      </c>
      <c r="F199" s="203">
        <v>9.09</v>
      </c>
      <c r="G199" s="203">
        <v>5.84</v>
      </c>
      <c r="H199" s="203" t="s">
        <v>53</v>
      </c>
      <c r="I199" s="203" t="s">
        <v>53</v>
      </c>
      <c r="J199" s="203">
        <v>6.09</v>
      </c>
      <c r="K199" s="203">
        <v>11.61</v>
      </c>
      <c r="L199" s="203">
        <v>7.0000000000000007E-2</v>
      </c>
      <c r="M199" s="203">
        <v>1.31</v>
      </c>
      <c r="N199" s="203">
        <v>1038.3800000000001</v>
      </c>
      <c r="O199" s="203" t="s">
        <v>53</v>
      </c>
      <c r="P199" s="203">
        <v>12</v>
      </c>
      <c r="Q199" s="203">
        <v>168.16</v>
      </c>
      <c r="R199" s="203">
        <v>15.72</v>
      </c>
      <c r="S199" s="203">
        <v>2.95</v>
      </c>
      <c r="T199" s="203" t="s">
        <v>53</v>
      </c>
      <c r="U199" s="203">
        <v>149.09</v>
      </c>
      <c r="V199" s="203">
        <v>0.4</v>
      </c>
      <c r="W199" s="203" t="s">
        <v>53</v>
      </c>
      <c r="X199" s="203" t="s">
        <v>53</v>
      </c>
      <c r="Y199" s="203">
        <v>3.77</v>
      </c>
      <c r="Z199" s="203">
        <v>344.37</v>
      </c>
      <c r="AA199" s="203">
        <v>20.48</v>
      </c>
      <c r="AB199" s="203">
        <v>800.25</v>
      </c>
      <c r="AC199" s="203">
        <v>267.58</v>
      </c>
      <c r="AD199" s="203">
        <v>65.290000000000006</v>
      </c>
      <c r="AE199" s="203" t="s">
        <v>53</v>
      </c>
      <c r="AF199" s="203">
        <v>13</v>
      </c>
      <c r="AG199" s="203" t="s">
        <v>53</v>
      </c>
    </row>
    <row r="200" spans="1:33" s="186" customFormat="1" ht="12.75">
      <c r="A200" s="3" t="s">
        <v>12</v>
      </c>
      <c r="B200" s="203">
        <v>2520.7800000000002</v>
      </c>
      <c r="C200" s="203">
        <v>1546.27</v>
      </c>
      <c r="D200" s="203">
        <v>445.97</v>
      </c>
      <c r="E200" s="203">
        <v>22.01</v>
      </c>
      <c r="F200" s="203" t="s">
        <v>53</v>
      </c>
      <c r="G200" s="203">
        <v>1.02</v>
      </c>
      <c r="H200" s="203" t="s">
        <v>53</v>
      </c>
      <c r="I200" s="203" t="s">
        <v>53</v>
      </c>
      <c r="J200" s="203" t="s">
        <v>53</v>
      </c>
      <c r="K200" s="203">
        <v>1.1399999999999999</v>
      </c>
      <c r="L200" s="203">
        <v>0.1</v>
      </c>
      <c r="M200" s="203" t="s">
        <v>53</v>
      </c>
      <c r="N200" s="203">
        <v>403.02</v>
      </c>
      <c r="O200" s="203" t="s">
        <v>53</v>
      </c>
      <c r="P200" s="203">
        <v>18.68</v>
      </c>
      <c r="Q200" s="203">
        <v>21.05</v>
      </c>
      <c r="R200" s="203">
        <v>1.91</v>
      </c>
      <c r="S200" s="203" t="s">
        <v>53</v>
      </c>
      <c r="T200" s="203" t="s">
        <v>53</v>
      </c>
      <c r="U200" s="203">
        <v>19.14</v>
      </c>
      <c r="V200" s="203" t="s">
        <v>53</v>
      </c>
      <c r="W200" s="203" t="s">
        <v>53</v>
      </c>
      <c r="X200" s="203" t="s">
        <v>53</v>
      </c>
      <c r="Y200" s="203">
        <v>3.01</v>
      </c>
      <c r="Z200" s="203">
        <v>1076.24</v>
      </c>
      <c r="AA200" s="203">
        <v>13.68</v>
      </c>
      <c r="AB200" s="203">
        <v>873.59</v>
      </c>
      <c r="AC200" s="203">
        <v>55.59</v>
      </c>
      <c r="AD200" s="203">
        <v>31.65</v>
      </c>
      <c r="AE200" s="203" t="s">
        <v>53</v>
      </c>
      <c r="AF200" s="203">
        <v>3</v>
      </c>
      <c r="AG200" s="203" t="s">
        <v>53</v>
      </c>
    </row>
    <row r="201" spans="1:33" s="186" customFormat="1" ht="12.75">
      <c r="A201" s="3" t="s">
        <v>13</v>
      </c>
      <c r="B201" s="203">
        <v>2660.16</v>
      </c>
      <c r="C201" s="203">
        <v>1740.03</v>
      </c>
      <c r="D201" s="203">
        <v>1302.98</v>
      </c>
      <c r="E201" s="203">
        <v>127.73</v>
      </c>
      <c r="F201" s="203">
        <v>1.4</v>
      </c>
      <c r="G201" s="203" t="s">
        <v>53</v>
      </c>
      <c r="H201" s="203" t="s">
        <v>53</v>
      </c>
      <c r="I201" s="203" t="s">
        <v>53</v>
      </c>
      <c r="J201" s="203" t="s">
        <v>53</v>
      </c>
      <c r="K201" s="203">
        <v>4.79</v>
      </c>
      <c r="L201" s="203" t="s">
        <v>53</v>
      </c>
      <c r="M201" s="203" t="s">
        <v>53</v>
      </c>
      <c r="N201" s="203">
        <v>1131</v>
      </c>
      <c r="O201" s="203" t="s">
        <v>53</v>
      </c>
      <c r="P201" s="203">
        <v>38.06</v>
      </c>
      <c r="Q201" s="203">
        <v>132.71</v>
      </c>
      <c r="R201" s="203">
        <v>33.659999999999997</v>
      </c>
      <c r="S201" s="203">
        <v>6.95</v>
      </c>
      <c r="T201" s="203" t="s">
        <v>53</v>
      </c>
      <c r="U201" s="203">
        <v>92.1</v>
      </c>
      <c r="V201" s="203" t="s">
        <v>53</v>
      </c>
      <c r="W201" s="203" t="s">
        <v>53</v>
      </c>
      <c r="X201" s="203" t="s">
        <v>53</v>
      </c>
      <c r="Y201" s="203">
        <v>0.97</v>
      </c>
      <c r="Z201" s="203">
        <v>303.37</v>
      </c>
      <c r="AA201" s="203">
        <v>2.98</v>
      </c>
      <c r="AB201" s="203">
        <v>404.19</v>
      </c>
      <c r="AC201" s="203">
        <v>148.24</v>
      </c>
      <c r="AD201" s="203">
        <v>364.72</v>
      </c>
      <c r="AE201" s="203">
        <v>4.3</v>
      </c>
      <c r="AF201" s="203">
        <v>10</v>
      </c>
      <c r="AG201" s="203" t="s">
        <v>53</v>
      </c>
    </row>
    <row r="202" spans="1:33" s="186" customFormat="1" ht="12.75">
      <c r="A202" s="3" t="s">
        <v>14</v>
      </c>
      <c r="B202" s="203">
        <v>1003.94</v>
      </c>
      <c r="C202" s="203">
        <v>643.80999999999995</v>
      </c>
      <c r="D202" s="203">
        <v>360.41</v>
      </c>
      <c r="E202" s="203">
        <v>20.56</v>
      </c>
      <c r="F202" s="203" t="s">
        <v>53</v>
      </c>
      <c r="G202" s="203" t="s">
        <v>53</v>
      </c>
      <c r="H202" s="203" t="s">
        <v>53</v>
      </c>
      <c r="I202" s="203" t="s">
        <v>53</v>
      </c>
      <c r="J202" s="203">
        <v>1</v>
      </c>
      <c r="K202" s="203" t="s">
        <v>53</v>
      </c>
      <c r="L202" s="203" t="s">
        <v>53</v>
      </c>
      <c r="M202" s="203" t="s">
        <v>53</v>
      </c>
      <c r="N202" s="203">
        <v>335.85</v>
      </c>
      <c r="O202" s="203" t="s">
        <v>53</v>
      </c>
      <c r="P202" s="203">
        <v>3</v>
      </c>
      <c r="Q202" s="203">
        <v>89.73</v>
      </c>
      <c r="R202" s="203">
        <v>1.1000000000000001</v>
      </c>
      <c r="S202" s="203" t="s">
        <v>53</v>
      </c>
      <c r="T202" s="203" t="s">
        <v>53</v>
      </c>
      <c r="U202" s="203">
        <v>88.63</v>
      </c>
      <c r="V202" s="203" t="s">
        <v>53</v>
      </c>
      <c r="W202" s="203" t="s">
        <v>53</v>
      </c>
      <c r="X202" s="203" t="s">
        <v>53</v>
      </c>
      <c r="Y202" s="203">
        <v>0.42</v>
      </c>
      <c r="Z202" s="203">
        <v>193.25</v>
      </c>
      <c r="AA202" s="203" t="s">
        <v>53</v>
      </c>
      <c r="AB202" s="203">
        <v>341.3</v>
      </c>
      <c r="AC202" s="203">
        <v>7.42</v>
      </c>
      <c r="AD202" s="203">
        <v>11.41</v>
      </c>
      <c r="AE202" s="203" t="s">
        <v>53</v>
      </c>
      <c r="AF202" s="203" t="s">
        <v>53</v>
      </c>
      <c r="AG202" s="203" t="s">
        <v>53</v>
      </c>
    </row>
    <row r="203" spans="1:33" s="186" customFormat="1" ht="12.75">
      <c r="A203" s="3" t="s">
        <v>15</v>
      </c>
      <c r="B203" s="203">
        <v>1220.96</v>
      </c>
      <c r="C203" s="203">
        <v>804.7</v>
      </c>
      <c r="D203" s="203">
        <v>323</v>
      </c>
      <c r="E203" s="203">
        <v>20.7</v>
      </c>
      <c r="F203" s="203" t="s">
        <v>53</v>
      </c>
      <c r="G203" s="203" t="s">
        <v>53</v>
      </c>
      <c r="H203" s="203" t="s">
        <v>53</v>
      </c>
      <c r="I203" s="203" t="s">
        <v>53</v>
      </c>
      <c r="J203" s="203" t="s">
        <v>53</v>
      </c>
      <c r="K203" s="203" t="s">
        <v>53</v>
      </c>
      <c r="L203" s="203" t="s">
        <v>53</v>
      </c>
      <c r="M203" s="203" t="s">
        <v>53</v>
      </c>
      <c r="N203" s="203">
        <v>301.2</v>
      </c>
      <c r="O203" s="203" t="s">
        <v>53</v>
      </c>
      <c r="P203" s="203">
        <v>1.1000000000000001</v>
      </c>
      <c r="Q203" s="203">
        <v>18.71</v>
      </c>
      <c r="R203" s="203">
        <v>5.51</v>
      </c>
      <c r="S203" s="203" t="s">
        <v>53</v>
      </c>
      <c r="T203" s="203" t="s">
        <v>53</v>
      </c>
      <c r="U203" s="203">
        <v>13.2</v>
      </c>
      <c r="V203" s="203" t="s">
        <v>53</v>
      </c>
      <c r="W203" s="203" t="s">
        <v>53</v>
      </c>
      <c r="X203" s="203" t="s">
        <v>53</v>
      </c>
      <c r="Y203" s="203">
        <v>0.83</v>
      </c>
      <c r="Z203" s="203">
        <v>462.16</v>
      </c>
      <c r="AA203" s="203">
        <v>0.15</v>
      </c>
      <c r="AB203" s="203">
        <v>320.47000000000003</v>
      </c>
      <c r="AC203" s="203">
        <v>71.37</v>
      </c>
      <c r="AD203" s="203">
        <v>24.27</v>
      </c>
      <c r="AE203" s="203" t="s">
        <v>53</v>
      </c>
      <c r="AF203" s="203" t="s">
        <v>53</v>
      </c>
      <c r="AG203" s="203" t="s">
        <v>53</v>
      </c>
    </row>
    <row r="204" spans="1:33" s="186" customFormat="1" ht="12.75">
      <c r="A204" s="3" t="s">
        <v>16</v>
      </c>
      <c r="B204" s="203">
        <v>4348.46</v>
      </c>
      <c r="C204" s="203">
        <v>2545.61</v>
      </c>
      <c r="D204" s="203">
        <v>2047.75</v>
      </c>
      <c r="E204" s="203">
        <v>98.49</v>
      </c>
      <c r="F204" s="203">
        <v>0.8</v>
      </c>
      <c r="G204" s="203">
        <v>53.73</v>
      </c>
      <c r="H204" s="203" t="s">
        <v>53</v>
      </c>
      <c r="I204" s="203" t="s">
        <v>53</v>
      </c>
      <c r="J204" s="203">
        <v>2.7</v>
      </c>
      <c r="K204" s="203">
        <v>2</v>
      </c>
      <c r="L204" s="203">
        <v>1.6</v>
      </c>
      <c r="M204" s="203">
        <v>0.5</v>
      </c>
      <c r="N204" s="203">
        <v>1875.71</v>
      </c>
      <c r="O204" s="203" t="s">
        <v>53</v>
      </c>
      <c r="P204" s="203">
        <v>12.22</v>
      </c>
      <c r="Q204" s="203">
        <v>81.790000000000006</v>
      </c>
      <c r="R204" s="203">
        <v>0.32</v>
      </c>
      <c r="S204" s="203" t="s">
        <v>53</v>
      </c>
      <c r="T204" s="203" t="s">
        <v>53</v>
      </c>
      <c r="U204" s="203">
        <v>81.47</v>
      </c>
      <c r="V204" s="203" t="s">
        <v>53</v>
      </c>
      <c r="W204" s="203" t="s">
        <v>53</v>
      </c>
      <c r="X204" s="203" t="s">
        <v>53</v>
      </c>
      <c r="Y204" s="203">
        <v>3.14</v>
      </c>
      <c r="Z204" s="203">
        <v>412.93</v>
      </c>
      <c r="AA204" s="203">
        <v>0.52</v>
      </c>
      <c r="AB204" s="203">
        <v>1601.9</v>
      </c>
      <c r="AC204" s="203">
        <v>90.69</v>
      </c>
      <c r="AD204" s="203">
        <v>109.74</v>
      </c>
      <c r="AE204" s="203" t="s">
        <v>53</v>
      </c>
      <c r="AF204" s="203" t="s">
        <v>53</v>
      </c>
      <c r="AG204" s="203" t="s">
        <v>53</v>
      </c>
    </row>
    <row r="205" spans="1:33" s="186" customFormat="1" ht="12.75">
      <c r="A205" s="3" t="s">
        <v>17</v>
      </c>
      <c r="B205" s="203">
        <v>1951.77</v>
      </c>
      <c r="C205" s="203">
        <v>1236</v>
      </c>
      <c r="D205" s="203">
        <v>839.3</v>
      </c>
      <c r="E205" s="203">
        <v>102.57</v>
      </c>
      <c r="F205" s="203" t="s">
        <v>53</v>
      </c>
      <c r="G205" s="203" t="s">
        <v>53</v>
      </c>
      <c r="H205" s="203" t="s">
        <v>53</v>
      </c>
      <c r="I205" s="203" t="s">
        <v>53</v>
      </c>
      <c r="J205" s="203">
        <v>0.1</v>
      </c>
      <c r="K205" s="203">
        <v>2.71</v>
      </c>
      <c r="L205" s="203">
        <v>0.56000000000000005</v>
      </c>
      <c r="M205" s="203" t="s">
        <v>53</v>
      </c>
      <c r="N205" s="203">
        <v>720.14</v>
      </c>
      <c r="O205" s="203" t="s">
        <v>53</v>
      </c>
      <c r="P205" s="203">
        <v>13.22</v>
      </c>
      <c r="Q205" s="203">
        <v>9.9600000000000009</v>
      </c>
      <c r="R205" s="203">
        <v>3.94</v>
      </c>
      <c r="S205" s="203">
        <v>0.31</v>
      </c>
      <c r="T205" s="203" t="s">
        <v>53</v>
      </c>
      <c r="U205" s="203">
        <v>5.71</v>
      </c>
      <c r="V205" s="203" t="s">
        <v>53</v>
      </c>
      <c r="W205" s="203" t="s">
        <v>53</v>
      </c>
      <c r="X205" s="203" t="s">
        <v>53</v>
      </c>
      <c r="Y205" s="203">
        <v>3.61</v>
      </c>
      <c r="Z205" s="203">
        <v>383.13</v>
      </c>
      <c r="AA205" s="203" t="s">
        <v>53</v>
      </c>
      <c r="AB205" s="203">
        <v>509.15</v>
      </c>
      <c r="AC205" s="203">
        <v>131.94999999999999</v>
      </c>
      <c r="AD205" s="203">
        <v>74.67</v>
      </c>
      <c r="AE205" s="203" t="s">
        <v>53</v>
      </c>
      <c r="AF205" s="203" t="s">
        <v>53</v>
      </c>
      <c r="AG205" s="203" t="s">
        <v>53</v>
      </c>
    </row>
    <row r="206" spans="1:33" s="186" customFormat="1" ht="12.75">
      <c r="A206" s="3" t="s">
        <v>18</v>
      </c>
      <c r="B206" s="203">
        <v>8927.56</v>
      </c>
      <c r="C206" s="203">
        <v>6034.36</v>
      </c>
      <c r="D206" s="203">
        <v>4595.53</v>
      </c>
      <c r="E206" s="203">
        <v>236.22</v>
      </c>
      <c r="F206" s="203" t="s">
        <v>53</v>
      </c>
      <c r="G206" s="203">
        <v>0.6</v>
      </c>
      <c r="H206" s="203" t="s">
        <v>53</v>
      </c>
      <c r="I206" s="203" t="s">
        <v>53</v>
      </c>
      <c r="J206" s="203">
        <v>2.5</v>
      </c>
      <c r="K206" s="203">
        <v>2.2200000000000002</v>
      </c>
      <c r="L206" s="203">
        <v>1</v>
      </c>
      <c r="M206" s="203" t="s">
        <v>53</v>
      </c>
      <c r="N206" s="203">
        <v>4290.47</v>
      </c>
      <c r="O206" s="203" t="s">
        <v>53</v>
      </c>
      <c r="P206" s="203">
        <v>62.52</v>
      </c>
      <c r="Q206" s="203">
        <v>173.62</v>
      </c>
      <c r="R206" s="203">
        <v>10.53</v>
      </c>
      <c r="S206" s="203">
        <v>1.78</v>
      </c>
      <c r="T206" s="203" t="s">
        <v>53</v>
      </c>
      <c r="U206" s="203">
        <v>161.01</v>
      </c>
      <c r="V206" s="203">
        <v>0.3</v>
      </c>
      <c r="W206" s="203" t="s">
        <v>53</v>
      </c>
      <c r="X206" s="203" t="s">
        <v>53</v>
      </c>
      <c r="Y206" s="203">
        <v>13.1</v>
      </c>
      <c r="Z206" s="203">
        <v>1252.1099999999999</v>
      </c>
      <c r="AA206" s="203">
        <v>41.09</v>
      </c>
      <c r="AB206" s="203">
        <v>2098.84</v>
      </c>
      <c r="AC206" s="203">
        <v>559.69000000000005</v>
      </c>
      <c r="AD206" s="203">
        <v>193.58</v>
      </c>
      <c r="AE206" s="203" t="s">
        <v>53</v>
      </c>
      <c r="AF206" s="203">
        <v>100</v>
      </c>
      <c r="AG206" s="203" t="s">
        <v>53</v>
      </c>
    </row>
    <row r="207" spans="1:33" s="186" customFormat="1" ht="12.75">
      <c r="A207" s="3" t="s">
        <v>19</v>
      </c>
      <c r="B207" s="203">
        <v>1082.77</v>
      </c>
      <c r="C207" s="203">
        <v>527.28</v>
      </c>
      <c r="D207" s="203">
        <v>34.14</v>
      </c>
      <c r="E207" s="203">
        <v>0.04</v>
      </c>
      <c r="F207" s="203" t="s">
        <v>53</v>
      </c>
      <c r="G207" s="203">
        <v>0.68</v>
      </c>
      <c r="H207" s="203" t="s">
        <v>53</v>
      </c>
      <c r="I207" s="203" t="s">
        <v>53</v>
      </c>
      <c r="J207" s="203" t="s">
        <v>53</v>
      </c>
      <c r="K207" s="203">
        <v>0.37</v>
      </c>
      <c r="L207" s="203" t="s">
        <v>53</v>
      </c>
      <c r="M207" s="203" t="s">
        <v>53</v>
      </c>
      <c r="N207" s="203">
        <v>30.47</v>
      </c>
      <c r="O207" s="203" t="s">
        <v>53</v>
      </c>
      <c r="P207" s="203">
        <v>2.58</v>
      </c>
      <c r="Q207" s="203">
        <v>3.69</v>
      </c>
      <c r="R207" s="203">
        <v>0.5</v>
      </c>
      <c r="S207" s="203" t="s">
        <v>53</v>
      </c>
      <c r="T207" s="203" t="s">
        <v>53</v>
      </c>
      <c r="U207" s="203">
        <v>3.19</v>
      </c>
      <c r="V207" s="203" t="s">
        <v>53</v>
      </c>
      <c r="W207" s="203" t="s">
        <v>53</v>
      </c>
      <c r="X207" s="203" t="s">
        <v>53</v>
      </c>
      <c r="Y207" s="203">
        <v>1.29</v>
      </c>
      <c r="Z207" s="203">
        <v>488.16</v>
      </c>
      <c r="AA207" s="203" t="s">
        <v>53</v>
      </c>
      <c r="AB207" s="203">
        <v>476.93</v>
      </c>
      <c r="AC207" s="203">
        <v>70.88</v>
      </c>
      <c r="AD207" s="203">
        <v>7.68</v>
      </c>
      <c r="AE207" s="203" t="s">
        <v>53</v>
      </c>
      <c r="AF207" s="203" t="s">
        <v>53</v>
      </c>
      <c r="AG207" s="203" t="s">
        <v>53</v>
      </c>
    </row>
    <row r="208" spans="1:33" s="186" customFormat="1" ht="12.75">
      <c r="A208" s="3" t="s">
        <v>20</v>
      </c>
      <c r="B208" s="203">
        <v>2499.79</v>
      </c>
      <c r="C208" s="203">
        <v>1710.9</v>
      </c>
      <c r="D208" s="203">
        <v>970.31</v>
      </c>
      <c r="E208" s="203">
        <v>89</v>
      </c>
      <c r="F208" s="203" t="s">
        <v>53</v>
      </c>
      <c r="G208" s="203" t="s">
        <v>53</v>
      </c>
      <c r="H208" s="203" t="s">
        <v>53</v>
      </c>
      <c r="I208" s="203" t="s">
        <v>53</v>
      </c>
      <c r="J208" s="203" t="s">
        <v>53</v>
      </c>
      <c r="K208" s="203">
        <v>0.2</v>
      </c>
      <c r="L208" s="203">
        <v>0.02</v>
      </c>
      <c r="M208" s="203">
        <v>0.2</v>
      </c>
      <c r="N208" s="203">
        <v>879.39</v>
      </c>
      <c r="O208" s="203" t="s">
        <v>53</v>
      </c>
      <c r="P208" s="203">
        <v>1.5</v>
      </c>
      <c r="Q208" s="203">
        <v>20.03</v>
      </c>
      <c r="R208" s="203">
        <v>5.23</v>
      </c>
      <c r="S208" s="203" t="s">
        <v>53</v>
      </c>
      <c r="T208" s="203" t="s">
        <v>53</v>
      </c>
      <c r="U208" s="203">
        <v>14.4</v>
      </c>
      <c r="V208" s="203">
        <v>0.4</v>
      </c>
      <c r="W208" s="203" t="s">
        <v>53</v>
      </c>
      <c r="X208" s="203" t="s">
        <v>53</v>
      </c>
      <c r="Y208" s="203">
        <v>0.54</v>
      </c>
      <c r="Z208" s="203">
        <v>720.02</v>
      </c>
      <c r="AA208" s="203">
        <v>3.12</v>
      </c>
      <c r="AB208" s="203">
        <v>719.71</v>
      </c>
      <c r="AC208" s="203">
        <v>16.989999999999998</v>
      </c>
      <c r="AD208" s="203">
        <v>49.07</v>
      </c>
      <c r="AE208" s="203" t="s">
        <v>53</v>
      </c>
      <c r="AF208" s="203">
        <v>2</v>
      </c>
      <c r="AG208" s="203" t="s">
        <v>53</v>
      </c>
    </row>
    <row r="209" spans="1:33" s="186" customFormat="1" ht="24">
      <c r="A209" s="3" t="s">
        <v>21</v>
      </c>
      <c r="B209" s="203">
        <v>3941.53</v>
      </c>
      <c r="C209" s="203">
        <v>2766.92</v>
      </c>
      <c r="D209" s="203">
        <v>2265.88</v>
      </c>
      <c r="E209" s="203">
        <v>288.48</v>
      </c>
      <c r="F209" s="203">
        <v>1.1000000000000001</v>
      </c>
      <c r="G209" s="203">
        <v>5.2</v>
      </c>
      <c r="H209" s="203" t="s">
        <v>53</v>
      </c>
      <c r="I209" s="203" t="s">
        <v>53</v>
      </c>
      <c r="J209" s="203" t="s">
        <v>53</v>
      </c>
      <c r="K209" s="203">
        <v>2.2000000000000002</v>
      </c>
      <c r="L209" s="203" t="s">
        <v>53</v>
      </c>
      <c r="M209" s="203" t="s">
        <v>53</v>
      </c>
      <c r="N209" s="203">
        <v>1962.58</v>
      </c>
      <c r="O209" s="203" t="s">
        <v>53</v>
      </c>
      <c r="P209" s="203">
        <v>6.32</v>
      </c>
      <c r="Q209" s="203">
        <v>40.01</v>
      </c>
      <c r="R209" s="203">
        <v>28.47</v>
      </c>
      <c r="S209" s="203">
        <v>0.1</v>
      </c>
      <c r="T209" s="203" t="s">
        <v>53</v>
      </c>
      <c r="U209" s="203">
        <v>11.44</v>
      </c>
      <c r="V209" s="203" t="s">
        <v>53</v>
      </c>
      <c r="W209" s="203" t="s">
        <v>53</v>
      </c>
      <c r="X209" s="203" t="s">
        <v>53</v>
      </c>
      <c r="Y209" s="203">
        <v>8.5299999999999994</v>
      </c>
      <c r="Z209" s="203">
        <v>452.5</v>
      </c>
      <c r="AA209" s="203">
        <v>2.8</v>
      </c>
      <c r="AB209" s="203">
        <v>810.25</v>
      </c>
      <c r="AC209" s="203">
        <v>204.3</v>
      </c>
      <c r="AD209" s="203">
        <v>157.26</v>
      </c>
      <c r="AE209" s="203" t="s">
        <v>53</v>
      </c>
      <c r="AF209" s="203" t="s">
        <v>53</v>
      </c>
      <c r="AG209" s="203" t="s">
        <v>53</v>
      </c>
    </row>
    <row r="210" spans="1:33" s="186" customFormat="1" ht="12.75">
      <c r="A210" s="3" t="s">
        <v>22</v>
      </c>
      <c r="B210" s="203">
        <v>1591.66</v>
      </c>
      <c r="C210" s="203">
        <v>523</v>
      </c>
      <c r="D210" s="203">
        <v>36.380000000000003</v>
      </c>
      <c r="E210" s="203">
        <v>2.9</v>
      </c>
      <c r="F210" s="203" t="s">
        <v>53</v>
      </c>
      <c r="G210" s="203">
        <v>0.25</v>
      </c>
      <c r="H210" s="203" t="s">
        <v>53</v>
      </c>
      <c r="I210" s="203" t="s">
        <v>53</v>
      </c>
      <c r="J210" s="203" t="s">
        <v>53</v>
      </c>
      <c r="K210" s="203" t="s">
        <v>53</v>
      </c>
      <c r="L210" s="203">
        <v>0.03</v>
      </c>
      <c r="M210" s="203" t="s">
        <v>53</v>
      </c>
      <c r="N210" s="203">
        <v>30.2</v>
      </c>
      <c r="O210" s="203" t="s">
        <v>53</v>
      </c>
      <c r="P210" s="203">
        <v>3</v>
      </c>
      <c r="Q210" s="203">
        <v>2.19</v>
      </c>
      <c r="R210" s="203" t="s">
        <v>53</v>
      </c>
      <c r="S210" s="203" t="s">
        <v>53</v>
      </c>
      <c r="T210" s="203" t="s">
        <v>53</v>
      </c>
      <c r="U210" s="203">
        <v>2.1</v>
      </c>
      <c r="V210" s="203">
        <v>0.09</v>
      </c>
      <c r="W210" s="203" t="s">
        <v>53</v>
      </c>
      <c r="X210" s="203" t="s">
        <v>53</v>
      </c>
      <c r="Y210" s="203">
        <v>0.71</v>
      </c>
      <c r="Z210" s="203">
        <v>483.72</v>
      </c>
      <c r="AA210" s="203" t="s">
        <v>53</v>
      </c>
      <c r="AB210" s="203">
        <v>1050.0899999999999</v>
      </c>
      <c r="AC210" s="203">
        <v>16.03</v>
      </c>
      <c r="AD210" s="203">
        <v>2.54</v>
      </c>
      <c r="AE210" s="203" t="s">
        <v>53</v>
      </c>
      <c r="AF210" s="203" t="s">
        <v>53</v>
      </c>
      <c r="AG210" s="203" t="s">
        <v>53</v>
      </c>
    </row>
    <row r="211" spans="1:33" s="186" customFormat="1" ht="12.75">
      <c r="A211" s="3" t="s">
        <v>23</v>
      </c>
      <c r="B211" s="203">
        <v>5532.45</v>
      </c>
      <c r="C211" s="203">
        <v>3845.68</v>
      </c>
      <c r="D211" s="203">
        <v>1866.79</v>
      </c>
      <c r="E211" s="203">
        <v>216.98</v>
      </c>
      <c r="F211" s="203" t="s">
        <v>53</v>
      </c>
      <c r="G211" s="203" t="s">
        <v>53</v>
      </c>
      <c r="H211" s="203" t="s">
        <v>53</v>
      </c>
      <c r="I211" s="203" t="s">
        <v>53</v>
      </c>
      <c r="J211" s="203">
        <v>0.88</v>
      </c>
      <c r="K211" s="203">
        <v>1.45</v>
      </c>
      <c r="L211" s="203">
        <v>0.05</v>
      </c>
      <c r="M211" s="203">
        <v>0.01</v>
      </c>
      <c r="N211" s="203">
        <v>1622.67</v>
      </c>
      <c r="O211" s="203" t="s">
        <v>53</v>
      </c>
      <c r="P211" s="203">
        <v>24.75</v>
      </c>
      <c r="Q211" s="203">
        <v>97.88</v>
      </c>
      <c r="R211" s="203">
        <v>36.83</v>
      </c>
      <c r="S211" s="203">
        <v>0.7</v>
      </c>
      <c r="T211" s="203" t="s">
        <v>53</v>
      </c>
      <c r="U211" s="203">
        <v>59.1</v>
      </c>
      <c r="V211" s="203">
        <v>1.25</v>
      </c>
      <c r="W211" s="203" t="s">
        <v>53</v>
      </c>
      <c r="X211" s="203" t="s">
        <v>53</v>
      </c>
      <c r="Y211" s="203">
        <v>5.9</v>
      </c>
      <c r="Z211" s="203">
        <v>1875.11</v>
      </c>
      <c r="AA211" s="203">
        <v>8.67</v>
      </c>
      <c r="AB211" s="203">
        <v>1145.96</v>
      </c>
      <c r="AC211" s="203">
        <v>432</v>
      </c>
      <c r="AD211" s="203">
        <v>100.14</v>
      </c>
      <c r="AE211" s="203" t="s">
        <v>53</v>
      </c>
      <c r="AF211" s="203">
        <v>5</v>
      </c>
      <c r="AG211" s="203" t="s">
        <v>53</v>
      </c>
    </row>
    <row r="212" spans="1:33" s="186" customFormat="1" ht="12.75">
      <c r="A212" s="3" t="s">
        <v>24</v>
      </c>
      <c r="B212" s="203">
        <v>2156.7399999999998</v>
      </c>
      <c r="C212" s="203">
        <v>1263.93</v>
      </c>
      <c r="D212" s="203">
        <v>969.6</v>
      </c>
      <c r="E212" s="203">
        <v>13.5</v>
      </c>
      <c r="F212" s="203" t="s">
        <v>53</v>
      </c>
      <c r="G212" s="203" t="s">
        <v>53</v>
      </c>
      <c r="H212" s="203" t="s">
        <v>53</v>
      </c>
      <c r="I212" s="203" t="s">
        <v>53</v>
      </c>
      <c r="J212" s="203">
        <v>0.05</v>
      </c>
      <c r="K212" s="203">
        <v>1.5</v>
      </c>
      <c r="L212" s="203" t="s">
        <v>53</v>
      </c>
      <c r="M212" s="203" t="s">
        <v>53</v>
      </c>
      <c r="N212" s="203">
        <v>954.55</v>
      </c>
      <c r="O212" s="203" t="s">
        <v>53</v>
      </c>
      <c r="P212" s="203" t="s">
        <v>53</v>
      </c>
      <c r="Q212" s="203">
        <v>13.9</v>
      </c>
      <c r="R212" s="203">
        <v>0.08</v>
      </c>
      <c r="S212" s="203" t="s">
        <v>53</v>
      </c>
      <c r="T212" s="203" t="s">
        <v>53</v>
      </c>
      <c r="U212" s="203">
        <v>13.82</v>
      </c>
      <c r="V212" s="203" t="s">
        <v>53</v>
      </c>
      <c r="W212" s="203" t="s">
        <v>53</v>
      </c>
      <c r="X212" s="203" t="s">
        <v>53</v>
      </c>
      <c r="Y212" s="203">
        <v>5.91</v>
      </c>
      <c r="Z212" s="203">
        <v>274.52</v>
      </c>
      <c r="AA212" s="203">
        <v>1.75</v>
      </c>
      <c r="AB212" s="203">
        <v>785.28</v>
      </c>
      <c r="AC212" s="203">
        <v>38.99</v>
      </c>
      <c r="AD212" s="203">
        <v>66.790000000000006</v>
      </c>
      <c r="AE212" s="203" t="s">
        <v>53</v>
      </c>
      <c r="AF212" s="203" t="s">
        <v>53</v>
      </c>
      <c r="AG212" s="203" t="s">
        <v>53</v>
      </c>
    </row>
    <row r="213" spans="1:33" s="186" customFormat="1" ht="12.75">
      <c r="A213" s="3" t="s">
        <v>25</v>
      </c>
      <c r="B213" s="203">
        <v>3485.61</v>
      </c>
      <c r="C213" s="203">
        <v>2287.96</v>
      </c>
      <c r="D213" s="203">
        <v>1633.13</v>
      </c>
      <c r="E213" s="203">
        <v>173.93</v>
      </c>
      <c r="F213" s="203">
        <v>3.26</v>
      </c>
      <c r="G213" s="203">
        <v>5.18</v>
      </c>
      <c r="H213" s="203" t="s">
        <v>53</v>
      </c>
      <c r="I213" s="203" t="s">
        <v>53</v>
      </c>
      <c r="J213" s="203">
        <v>1</v>
      </c>
      <c r="K213" s="203">
        <v>6.45</v>
      </c>
      <c r="L213" s="203" t="s">
        <v>53</v>
      </c>
      <c r="M213" s="203" t="s">
        <v>53</v>
      </c>
      <c r="N213" s="203">
        <v>1408.28</v>
      </c>
      <c r="O213" s="203" t="s">
        <v>53</v>
      </c>
      <c r="P213" s="203">
        <v>35.03</v>
      </c>
      <c r="Q213" s="203">
        <v>240.2</v>
      </c>
      <c r="R213" s="203">
        <v>12.46</v>
      </c>
      <c r="S213" s="203">
        <v>0.16</v>
      </c>
      <c r="T213" s="203" t="s">
        <v>53</v>
      </c>
      <c r="U213" s="203">
        <v>227.11</v>
      </c>
      <c r="V213" s="203">
        <v>0.47</v>
      </c>
      <c r="W213" s="203" t="s">
        <v>53</v>
      </c>
      <c r="X213" s="203" t="s">
        <v>53</v>
      </c>
      <c r="Y213" s="203">
        <v>1.55</v>
      </c>
      <c r="Z213" s="203">
        <v>413.08</v>
      </c>
      <c r="AA213" s="203">
        <v>0.2</v>
      </c>
      <c r="AB213" s="203">
        <v>756.44</v>
      </c>
      <c r="AC213" s="203">
        <v>341.77</v>
      </c>
      <c r="AD213" s="203">
        <v>99.24</v>
      </c>
      <c r="AE213" s="203" t="s">
        <v>53</v>
      </c>
      <c r="AF213" s="203" t="s">
        <v>53</v>
      </c>
      <c r="AG213" s="203" t="s">
        <v>53</v>
      </c>
    </row>
    <row r="214" spans="1:33" s="188" customFormat="1" ht="12.75">
      <c r="A214" s="204" t="s">
        <v>502</v>
      </c>
      <c r="B214" s="205">
        <f t="shared" ref="B214:AG214" si="16">SUM(B196:B213)</f>
        <v>53449.609999999993</v>
      </c>
      <c r="C214" s="205">
        <f t="shared" si="16"/>
        <v>33683.370000000003</v>
      </c>
      <c r="D214" s="205">
        <f t="shared" si="16"/>
        <v>19366.919999999998</v>
      </c>
      <c r="E214" s="205">
        <f t="shared" si="16"/>
        <v>1571.4200000000003</v>
      </c>
      <c r="F214" s="205">
        <f t="shared" si="16"/>
        <v>15.65</v>
      </c>
      <c r="G214" s="205">
        <f t="shared" si="16"/>
        <v>78.12</v>
      </c>
      <c r="H214" s="205">
        <f t="shared" si="16"/>
        <v>0</v>
      </c>
      <c r="I214" s="205">
        <f t="shared" si="16"/>
        <v>0</v>
      </c>
      <c r="J214" s="205">
        <f t="shared" si="16"/>
        <v>17.420000000000002</v>
      </c>
      <c r="K214" s="205">
        <f t="shared" si="16"/>
        <v>38.620000000000005</v>
      </c>
      <c r="L214" s="205">
        <f t="shared" si="16"/>
        <v>3.4399999999999995</v>
      </c>
      <c r="M214" s="205">
        <f t="shared" si="16"/>
        <v>2.02</v>
      </c>
      <c r="N214" s="205">
        <f t="shared" si="16"/>
        <v>17402.219999999998</v>
      </c>
      <c r="O214" s="205">
        <f t="shared" si="16"/>
        <v>0</v>
      </c>
      <c r="P214" s="205">
        <f t="shared" si="16"/>
        <v>238.01000000000002</v>
      </c>
      <c r="Q214" s="205">
        <f t="shared" si="16"/>
        <v>1185.46</v>
      </c>
      <c r="R214" s="205">
        <f t="shared" si="16"/>
        <v>158.83000000000004</v>
      </c>
      <c r="S214" s="205">
        <f t="shared" si="16"/>
        <v>12.95</v>
      </c>
      <c r="T214" s="205">
        <f t="shared" si="16"/>
        <v>0</v>
      </c>
      <c r="U214" s="205">
        <f t="shared" si="16"/>
        <v>1009.7400000000001</v>
      </c>
      <c r="V214" s="205">
        <f t="shared" si="16"/>
        <v>3.9299999999999997</v>
      </c>
      <c r="W214" s="205">
        <f t="shared" si="16"/>
        <v>0</v>
      </c>
      <c r="X214" s="205">
        <f t="shared" si="16"/>
        <v>0.01</v>
      </c>
      <c r="Y214" s="205">
        <f t="shared" si="16"/>
        <v>57.039999999999992</v>
      </c>
      <c r="Z214" s="205">
        <f t="shared" si="16"/>
        <v>13073.95</v>
      </c>
      <c r="AA214" s="205">
        <f t="shared" si="16"/>
        <v>97.93</v>
      </c>
      <c r="AB214" s="205">
        <f t="shared" si="16"/>
        <v>15655.670000000002</v>
      </c>
      <c r="AC214" s="205">
        <f t="shared" si="16"/>
        <v>2598.0399999999995</v>
      </c>
      <c r="AD214" s="205">
        <f t="shared" si="16"/>
        <v>1414.6</v>
      </c>
      <c r="AE214" s="205">
        <f t="shared" si="16"/>
        <v>4.3199999999999994</v>
      </c>
      <c r="AF214" s="205">
        <f t="shared" si="16"/>
        <v>136</v>
      </c>
      <c r="AG214" s="205">
        <f t="shared" si="16"/>
        <v>0</v>
      </c>
    </row>
    <row r="215" spans="1:33" s="186" customFormat="1" ht="12.75">
      <c r="A215" s="206" t="s">
        <v>503</v>
      </c>
      <c r="B215" s="207">
        <v>158351.39000000001</v>
      </c>
      <c r="C215" s="207">
        <v>127495.82</v>
      </c>
      <c r="D215" s="207">
        <v>94738.76</v>
      </c>
      <c r="E215" s="207">
        <v>44987.64</v>
      </c>
      <c r="F215" s="207">
        <v>201.7</v>
      </c>
      <c r="G215" s="207">
        <v>130.69</v>
      </c>
      <c r="H215" s="207">
        <v>2642.93</v>
      </c>
      <c r="I215" s="207">
        <v>7.82</v>
      </c>
      <c r="J215" s="207">
        <v>1995.95</v>
      </c>
      <c r="K215" s="207">
        <v>1883.04</v>
      </c>
      <c r="L215" s="207">
        <v>53.66</v>
      </c>
      <c r="M215" s="207">
        <v>14.52</v>
      </c>
      <c r="N215" s="207">
        <v>41152.15</v>
      </c>
      <c r="O215" s="207">
        <v>68.319999999999993</v>
      </c>
      <c r="P215" s="207">
        <v>1600.34</v>
      </c>
      <c r="Q215" s="207">
        <v>18027.169999999998</v>
      </c>
      <c r="R215" s="207">
        <v>7893.02</v>
      </c>
      <c r="S215" s="207">
        <v>40.049999999999997</v>
      </c>
      <c r="T215" s="207" t="s">
        <v>53</v>
      </c>
      <c r="U215" s="207">
        <v>9904.5400000000009</v>
      </c>
      <c r="V215" s="207">
        <v>179.69</v>
      </c>
      <c r="W215" s="207">
        <v>8.19</v>
      </c>
      <c r="X215" s="207">
        <v>1.68</v>
      </c>
      <c r="Y215" s="207">
        <v>169.39</v>
      </c>
      <c r="Z215" s="207">
        <v>14560.5</v>
      </c>
      <c r="AA215" s="207">
        <v>633.04999999999995</v>
      </c>
      <c r="AB215" s="207">
        <v>17152.5</v>
      </c>
      <c r="AC215" s="207">
        <v>3927.58</v>
      </c>
      <c r="AD215" s="207">
        <v>9142.44</v>
      </c>
      <c r="AE215" s="207">
        <v>76.849999999999994</v>
      </c>
      <c r="AF215" s="207">
        <v>16255</v>
      </c>
      <c r="AG215" s="207">
        <v>461.18</v>
      </c>
    </row>
    <row r="216" spans="1:33" s="186" customFormat="1" ht="12.75">
      <c r="A216" s="206" t="s">
        <v>233</v>
      </c>
      <c r="B216" s="207">
        <v>1360762.11</v>
      </c>
      <c r="C216" s="207">
        <v>1064213.79</v>
      </c>
      <c r="D216" s="207">
        <v>830570.99</v>
      </c>
      <c r="E216" s="207">
        <v>383526.91</v>
      </c>
      <c r="F216" s="207">
        <v>5226.88</v>
      </c>
      <c r="G216" s="207">
        <v>5320.67</v>
      </c>
      <c r="H216" s="207">
        <v>25309.77</v>
      </c>
      <c r="I216" s="207">
        <v>314.06</v>
      </c>
      <c r="J216" s="207">
        <v>32931.49</v>
      </c>
      <c r="K216" s="207">
        <v>50304.53</v>
      </c>
      <c r="L216" s="207">
        <v>452.53</v>
      </c>
      <c r="M216" s="207">
        <v>658.13</v>
      </c>
      <c r="N216" s="207">
        <v>298676.65999999997</v>
      </c>
      <c r="O216" s="207">
        <v>10211.82</v>
      </c>
      <c r="P216" s="207">
        <v>17637.54</v>
      </c>
      <c r="Q216" s="207">
        <v>129630.87</v>
      </c>
      <c r="R216" s="207">
        <v>55929.23</v>
      </c>
      <c r="S216" s="207">
        <v>3813.85</v>
      </c>
      <c r="T216" s="207" t="s">
        <v>53</v>
      </c>
      <c r="U216" s="207">
        <v>67454.31</v>
      </c>
      <c r="V216" s="207">
        <v>2301.48</v>
      </c>
      <c r="W216" s="207">
        <v>122.5</v>
      </c>
      <c r="X216" s="207">
        <v>9.5</v>
      </c>
      <c r="Y216" s="207">
        <v>1451</v>
      </c>
      <c r="Z216" s="207">
        <v>102560.93</v>
      </c>
      <c r="AA216" s="207">
        <v>6063.44</v>
      </c>
      <c r="AB216" s="207">
        <v>165488</v>
      </c>
      <c r="AC216" s="207">
        <v>34528.239999999998</v>
      </c>
      <c r="AD216" s="207">
        <v>90468.64</v>
      </c>
      <c r="AE216" s="207">
        <v>1365.35</v>
      </c>
      <c r="AF216" s="207">
        <v>79075.42</v>
      </c>
      <c r="AG216" s="207">
        <v>4598.0600000000004</v>
      </c>
    </row>
    <row r="217" spans="1:33" s="186" customFormat="1" ht="12.75">
      <c r="A217" s="206" t="s">
        <v>200</v>
      </c>
      <c r="B217" s="207">
        <v>17078307.149999999</v>
      </c>
      <c r="C217" s="207">
        <v>12856047.82</v>
      </c>
      <c r="D217" s="207">
        <v>7009310.6900000004</v>
      </c>
      <c r="E217" s="207">
        <v>3619477.31</v>
      </c>
      <c r="F217" s="207">
        <v>139139.62</v>
      </c>
      <c r="G217" s="207">
        <v>27114.87</v>
      </c>
      <c r="H217" s="207">
        <v>58650.35</v>
      </c>
      <c r="I217" s="207">
        <v>9228.25</v>
      </c>
      <c r="J217" s="207">
        <v>342794.17</v>
      </c>
      <c r="K217" s="207">
        <v>299681.67</v>
      </c>
      <c r="L217" s="207">
        <v>12724.21</v>
      </c>
      <c r="M217" s="207">
        <v>6052.24</v>
      </c>
      <c r="N217" s="207">
        <v>1917849.51</v>
      </c>
      <c r="O217" s="207">
        <v>28875.88</v>
      </c>
      <c r="P217" s="207">
        <v>547722.61</v>
      </c>
      <c r="Q217" s="207">
        <v>2380768.54</v>
      </c>
      <c r="R217" s="207">
        <v>664296.18000000005</v>
      </c>
      <c r="S217" s="207">
        <v>1123329.69</v>
      </c>
      <c r="T217" s="207">
        <v>128921.07</v>
      </c>
      <c r="U217" s="207">
        <v>424303.79</v>
      </c>
      <c r="V217" s="207">
        <v>27577.200000000001</v>
      </c>
      <c r="W217" s="207">
        <v>11628.87</v>
      </c>
      <c r="X217" s="207">
        <v>711.74</v>
      </c>
      <c r="Y217" s="207">
        <v>31895.55</v>
      </c>
      <c r="Z217" s="207">
        <v>3434073.04</v>
      </c>
      <c r="AA217" s="207">
        <v>101627.86</v>
      </c>
      <c r="AB217" s="207">
        <v>2901038.46</v>
      </c>
      <c r="AC217" s="207">
        <v>647789.27</v>
      </c>
      <c r="AD217" s="207">
        <v>571803.74</v>
      </c>
      <c r="AE217" s="207">
        <v>24759.79</v>
      </c>
      <c r="AF217" s="207">
        <v>2947010.77</v>
      </c>
      <c r="AG217" s="207">
        <v>17018.34</v>
      </c>
    </row>
    <row r="218" spans="1:33" s="183" customFormat="1"/>
    <row r="219" spans="1:33" s="183" customFormat="1"/>
    <row r="220" spans="1:33" s="183" customFormat="1"/>
    <row r="221" spans="1:33" s="183" customFormat="1"/>
  </sheetData>
  <mergeCells count="132">
    <mergeCell ref="M42:N42"/>
    <mergeCell ref="A37:N37"/>
    <mergeCell ref="A38:N38"/>
    <mergeCell ref="A39:N39"/>
    <mergeCell ref="A40:N40"/>
    <mergeCell ref="A41:N41"/>
    <mergeCell ref="A35:N35"/>
    <mergeCell ref="A2:N2"/>
    <mergeCell ref="A4:N4"/>
    <mergeCell ref="A5:N5"/>
    <mergeCell ref="A6:N6"/>
    <mergeCell ref="A7:N7"/>
    <mergeCell ref="A8:N8"/>
    <mergeCell ref="M9:N9"/>
    <mergeCell ref="H9:I9"/>
    <mergeCell ref="K9:L9"/>
    <mergeCell ref="A101:K101"/>
    <mergeCell ref="A99:K99"/>
    <mergeCell ref="D163:D164"/>
    <mergeCell ref="A69:F69"/>
    <mergeCell ref="D71:E71"/>
    <mergeCell ref="D42:E42"/>
    <mergeCell ref="F42:G42"/>
    <mergeCell ref="D9:E9"/>
    <mergeCell ref="F9:G9"/>
    <mergeCell ref="H42:I42"/>
    <mergeCell ref="K42:L42"/>
    <mergeCell ref="A161:A164"/>
    <mergeCell ref="B161:B164"/>
    <mergeCell ref="C131:C133"/>
    <mergeCell ref="D131:E131"/>
    <mergeCell ref="F131:F133"/>
    <mergeCell ref="G131:H131"/>
    <mergeCell ref="I131:I133"/>
    <mergeCell ref="J131:O131"/>
    <mergeCell ref="A127:BA127"/>
    <mergeCell ref="A129:BA129"/>
    <mergeCell ref="A160:AG160"/>
    <mergeCell ref="A158:AG158"/>
    <mergeCell ref="U130:V130"/>
    <mergeCell ref="AD162:AD164"/>
    <mergeCell ref="E194:P194"/>
    <mergeCell ref="Q194:Q195"/>
    <mergeCell ref="R194:X194"/>
    <mergeCell ref="C161:AD161"/>
    <mergeCell ref="AE161:AE164"/>
    <mergeCell ref="AF161:AF164"/>
    <mergeCell ref="C193:C195"/>
    <mergeCell ref="D193:Z193"/>
    <mergeCell ref="AA193:AA195"/>
    <mergeCell ref="AB193:AB195"/>
    <mergeCell ref="A192:A195"/>
    <mergeCell ref="B192:B195"/>
    <mergeCell ref="C192:AD192"/>
    <mergeCell ref="AC193:AC195"/>
    <mergeCell ref="AD193:AD195"/>
    <mergeCell ref="D194:D195"/>
    <mergeCell ref="E163:P163"/>
    <mergeCell ref="Q163:Q164"/>
    <mergeCell ref="R163:X163"/>
    <mergeCell ref="Y163:Y164"/>
    <mergeCell ref="Z163:Z164"/>
    <mergeCell ref="A189:AG189"/>
    <mergeCell ref="A191:AG191"/>
    <mergeCell ref="AG161:AG164"/>
    <mergeCell ref="C162:C164"/>
    <mergeCell ref="Y194:Y195"/>
    <mergeCell ref="Z194:Z195"/>
    <mergeCell ref="AE192:AE195"/>
    <mergeCell ref="AF192:AF195"/>
    <mergeCell ref="AG192:AG195"/>
    <mergeCell ref="D162:Z162"/>
    <mergeCell ref="AA162:AA164"/>
    <mergeCell ref="AB162:AB164"/>
    <mergeCell ref="AC162:AC164"/>
    <mergeCell ref="J132:J133"/>
    <mergeCell ref="K132:K133"/>
    <mergeCell ref="L132:O132"/>
    <mergeCell ref="AA131:AA133"/>
    <mergeCell ref="AC131:AC133"/>
    <mergeCell ref="AG131:AG133"/>
    <mergeCell ref="AH131:AH133"/>
    <mergeCell ref="AI132:AI133"/>
    <mergeCell ref="AJ132:AJ133"/>
    <mergeCell ref="Y132:Y133"/>
    <mergeCell ref="Z132:Z133"/>
    <mergeCell ref="AD131:AD133"/>
    <mergeCell ref="AF131:AF133"/>
    <mergeCell ref="AQ130:AV130"/>
    <mergeCell ref="AW130:AW133"/>
    <mergeCell ref="AX130:AX133"/>
    <mergeCell ref="AY130:AZ130"/>
    <mergeCell ref="AI131:AK131"/>
    <mergeCell ref="AL131:AL133"/>
    <mergeCell ref="AM131:AO131"/>
    <mergeCell ref="AQ131:AQ133"/>
    <mergeCell ref="BA130:BA133"/>
    <mergeCell ref="AV131:AV133"/>
    <mergeCell ref="AY131:AY133"/>
    <mergeCell ref="AR131:AR133"/>
    <mergeCell ref="AS131:AS133"/>
    <mergeCell ref="AT131:AT133"/>
    <mergeCell ref="AU131:AU133"/>
    <mergeCell ref="AN132:AN133"/>
    <mergeCell ref="AO132:AO133"/>
    <mergeCell ref="AZ131:AZ133"/>
    <mergeCell ref="AK132:AK133"/>
    <mergeCell ref="AM132:AM133"/>
    <mergeCell ref="A130:A133"/>
    <mergeCell ref="B130:B133"/>
    <mergeCell ref="C130:O130"/>
    <mergeCell ref="P130:P133"/>
    <mergeCell ref="Q130:S130"/>
    <mergeCell ref="T130:T133"/>
    <mergeCell ref="AF130:AO130"/>
    <mergeCell ref="AP130:AP133"/>
    <mergeCell ref="W130:W133"/>
    <mergeCell ref="X130:AA130"/>
    <mergeCell ref="AB130:AB133"/>
    <mergeCell ref="AC130:AD130"/>
    <mergeCell ref="AE130:AE133"/>
    <mergeCell ref="U131:U133"/>
    <mergeCell ref="V131:V133"/>
    <mergeCell ref="X131:X133"/>
    <mergeCell ref="Y131:Z131"/>
    <mergeCell ref="Q131:Q133"/>
    <mergeCell ref="R131:R133"/>
    <mergeCell ref="S131:S133"/>
    <mergeCell ref="D132:D133"/>
    <mergeCell ref="E132:E133"/>
    <mergeCell ref="G132:G133"/>
    <mergeCell ref="H132:H13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83"/>
  <sheetViews>
    <sheetView topLeftCell="A49" zoomScale="70" zoomScaleNormal="70" workbookViewId="0">
      <selection activeCell="I68" sqref="I68"/>
    </sheetView>
  </sheetViews>
  <sheetFormatPr defaultRowHeight="15"/>
  <cols>
    <col min="1" max="1" width="28.7109375" bestFit="1" customWidth="1"/>
    <col min="2" max="2" width="33.42578125" customWidth="1"/>
    <col min="3" max="3" width="35.140625" customWidth="1"/>
    <col min="4" max="4" width="36.7109375" customWidth="1"/>
    <col min="5" max="5" width="52.85546875" customWidth="1"/>
    <col min="6" max="6" width="66" customWidth="1"/>
    <col min="7" max="7" width="23.5703125" customWidth="1"/>
    <col min="8" max="8" width="32" bestFit="1" customWidth="1"/>
    <col min="9" max="9" width="47.28515625" bestFit="1" customWidth="1"/>
    <col min="10" max="10" width="8.7109375" bestFit="1" customWidth="1"/>
    <col min="11" max="11" width="7.85546875" bestFit="1" customWidth="1"/>
    <col min="12" max="12" width="11.140625" bestFit="1" customWidth="1"/>
    <col min="13" max="13" width="7.7109375" bestFit="1" customWidth="1"/>
    <col min="14" max="14" width="11.42578125" bestFit="1" customWidth="1"/>
    <col min="15" max="15" width="9" bestFit="1" customWidth="1"/>
    <col min="16" max="16" width="8.42578125" bestFit="1" customWidth="1"/>
  </cols>
  <sheetData>
    <row r="1" spans="1:9" ht="15.75">
      <c r="A1" s="380" t="s">
        <v>609</v>
      </c>
      <c r="B1" s="381"/>
      <c r="C1" s="381"/>
      <c r="D1" s="381"/>
      <c r="E1" s="381"/>
      <c r="F1" s="381"/>
      <c r="G1" s="382"/>
    </row>
    <row r="3" spans="1:9">
      <c r="A3" s="87" t="s">
        <v>132</v>
      </c>
      <c r="B3" s="87" t="s">
        <v>2</v>
      </c>
      <c r="C3" s="87" t="s">
        <v>133</v>
      </c>
      <c r="D3" s="87" t="s">
        <v>134</v>
      </c>
      <c r="E3" s="87" t="s">
        <v>135</v>
      </c>
      <c r="F3" s="87" t="s">
        <v>136</v>
      </c>
      <c r="G3" s="87" t="s">
        <v>137</v>
      </c>
    </row>
    <row r="4" spans="1:9">
      <c r="A4" s="29" t="s">
        <v>30</v>
      </c>
      <c r="B4" s="29" t="s">
        <v>29</v>
      </c>
      <c r="C4" s="29" t="s">
        <v>149</v>
      </c>
      <c r="D4" s="27" t="s">
        <v>148</v>
      </c>
      <c r="E4" s="27" t="s">
        <v>154</v>
      </c>
      <c r="F4" s="30" t="s">
        <v>159</v>
      </c>
      <c r="G4" s="85">
        <v>5173</v>
      </c>
      <c r="I4" s="80"/>
    </row>
    <row r="5" spans="1:9">
      <c r="A5" s="29" t="s">
        <v>30</v>
      </c>
      <c r="B5" s="29" t="s">
        <v>29</v>
      </c>
      <c r="C5" s="29" t="s">
        <v>150</v>
      </c>
      <c r="D5" s="27" t="s">
        <v>148</v>
      </c>
      <c r="E5" s="27" t="s">
        <v>154</v>
      </c>
      <c r="F5" s="30" t="s">
        <v>159</v>
      </c>
      <c r="G5" s="85">
        <v>5173</v>
      </c>
      <c r="I5" s="80"/>
    </row>
    <row r="6" spans="1:9" ht="30">
      <c r="A6" s="29" t="s">
        <v>30</v>
      </c>
      <c r="B6" s="29" t="s">
        <v>29</v>
      </c>
      <c r="C6" s="29" t="s">
        <v>150</v>
      </c>
      <c r="D6" s="27" t="s">
        <v>148</v>
      </c>
      <c r="E6" s="27" t="s">
        <v>155</v>
      </c>
      <c r="F6" s="29" t="s">
        <v>162</v>
      </c>
      <c r="G6" s="85">
        <v>4849</v>
      </c>
      <c r="I6" s="208" t="s">
        <v>469</v>
      </c>
    </row>
    <row r="7" spans="1:9">
      <c r="A7" s="29" t="s">
        <v>30</v>
      </c>
      <c r="B7" s="29" t="s">
        <v>29</v>
      </c>
      <c r="C7" s="31" t="s">
        <v>160</v>
      </c>
      <c r="D7" s="27" t="s">
        <v>148</v>
      </c>
      <c r="E7" s="28" t="s">
        <v>155</v>
      </c>
      <c r="F7" s="29" t="s">
        <v>162</v>
      </c>
      <c r="G7" s="85">
        <v>4849</v>
      </c>
      <c r="I7" s="208"/>
    </row>
    <row r="8" spans="1:9">
      <c r="A8" s="29" t="s">
        <v>30</v>
      </c>
      <c r="B8" s="29" t="s">
        <v>29</v>
      </c>
      <c r="C8" s="31" t="s">
        <v>160</v>
      </c>
      <c r="D8" s="27" t="s">
        <v>148</v>
      </c>
      <c r="E8" s="28" t="s">
        <v>158</v>
      </c>
      <c r="F8" s="32" t="s">
        <v>171</v>
      </c>
      <c r="G8" s="86">
        <v>3761</v>
      </c>
      <c r="I8" s="208" t="s">
        <v>470</v>
      </c>
    </row>
    <row r="9" spans="1:9" ht="105">
      <c r="A9" s="29" t="s">
        <v>30</v>
      </c>
      <c r="B9" s="29" t="s">
        <v>29</v>
      </c>
      <c r="C9" s="31" t="s">
        <v>163</v>
      </c>
      <c r="D9" s="27" t="s">
        <v>148</v>
      </c>
      <c r="E9" s="28" t="s">
        <v>156</v>
      </c>
      <c r="F9" s="31" t="s">
        <v>166</v>
      </c>
      <c r="G9" s="86">
        <v>1198</v>
      </c>
      <c r="I9" s="208" t="s">
        <v>471</v>
      </c>
    </row>
    <row r="10" spans="1:9">
      <c r="A10" s="29" t="s">
        <v>30</v>
      </c>
      <c r="B10" s="29" t="s">
        <v>29</v>
      </c>
      <c r="C10" s="31" t="s">
        <v>170</v>
      </c>
      <c r="D10" s="27" t="s">
        <v>148</v>
      </c>
      <c r="E10" s="28" t="s">
        <v>158</v>
      </c>
      <c r="F10" s="32" t="s">
        <v>171</v>
      </c>
      <c r="G10" s="86">
        <v>3761</v>
      </c>
      <c r="I10" s="208"/>
    </row>
    <row r="11" spans="1:9">
      <c r="A11" s="29" t="s">
        <v>30</v>
      </c>
      <c r="B11" s="29" t="s">
        <v>29</v>
      </c>
      <c r="C11" s="31" t="s">
        <v>164</v>
      </c>
      <c r="D11" s="27" t="s">
        <v>148</v>
      </c>
      <c r="E11" s="28" t="s">
        <v>156</v>
      </c>
      <c r="F11" s="31" t="s">
        <v>166</v>
      </c>
      <c r="G11" s="86">
        <v>1198</v>
      </c>
      <c r="I11" s="208"/>
    </row>
    <row r="12" spans="1:9">
      <c r="A12" s="29" t="s">
        <v>30</v>
      </c>
      <c r="B12" s="29" t="s">
        <v>29</v>
      </c>
      <c r="C12" s="29" t="s">
        <v>151</v>
      </c>
      <c r="D12" s="27" t="s">
        <v>148</v>
      </c>
      <c r="E12" s="27" t="s">
        <v>154</v>
      </c>
      <c r="F12" s="30" t="s">
        <v>159</v>
      </c>
      <c r="G12" s="85">
        <v>5173</v>
      </c>
      <c r="I12" s="208" t="s">
        <v>689</v>
      </c>
    </row>
    <row r="13" spans="1:9">
      <c r="A13" s="29" t="s">
        <v>30</v>
      </c>
      <c r="B13" s="29" t="s">
        <v>29</v>
      </c>
      <c r="C13" s="29" t="s">
        <v>138</v>
      </c>
      <c r="D13" s="27" t="s">
        <v>140</v>
      </c>
      <c r="E13" s="27" t="s">
        <v>141</v>
      </c>
      <c r="F13" s="29" t="s">
        <v>142</v>
      </c>
      <c r="G13" s="85">
        <v>308</v>
      </c>
      <c r="I13" s="209" t="s">
        <v>472</v>
      </c>
    </row>
    <row r="14" spans="1:9">
      <c r="A14" s="29" t="s">
        <v>30</v>
      </c>
      <c r="B14" s="29" t="s">
        <v>29</v>
      </c>
      <c r="C14" s="31" t="s">
        <v>167</v>
      </c>
      <c r="D14" s="27" t="s">
        <v>148</v>
      </c>
      <c r="E14" s="28" t="s">
        <v>157</v>
      </c>
      <c r="F14" s="31" t="s">
        <v>169</v>
      </c>
      <c r="G14" s="86">
        <v>2418</v>
      </c>
      <c r="I14" s="80"/>
    </row>
    <row r="15" spans="1:9">
      <c r="A15" s="29" t="s">
        <v>30</v>
      </c>
      <c r="B15" s="29" t="s">
        <v>29</v>
      </c>
      <c r="C15" s="29" t="s">
        <v>139</v>
      </c>
      <c r="D15" s="27" t="s">
        <v>140</v>
      </c>
      <c r="E15" s="27" t="s">
        <v>143</v>
      </c>
      <c r="F15" s="29" t="s">
        <v>142</v>
      </c>
      <c r="G15" s="85">
        <v>309</v>
      </c>
      <c r="I15" s="80"/>
    </row>
    <row r="16" spans="1:9">
      <c r="A16" s="29" t="s">
        <v>30</v>
      </c>
      <c r="B16" s="29" t="s">
        <v>29</v>
      </c>
      <c r="C16" s="31" t="s">
        <v>139</v>
      </c>
      <c r="D16" s="27" t="s">
        <v>148</v>
      </c>
      <c r="E16" s="28" t="s">
        <v>158</v>
      </c>
      <c r="F16" s="32" t="s">
        <v>171</v>
      </c>
      <c r="G16" s="86">
        <v>3761</v>
      </c>
      <c r="I16" s="131"/>
    </row>
    <row r="17" spans="1:16">
      <c r="A17" s="29" t="s">
        <v>30</v>
      </c>
      <c r="B17" s="29" t="s">
        <v>29</v>
      </c>
      <c r="C17" s="31" t="s">
        <v>168</v>
      </c>
      <c r="D17" s="27" t="s">
        <v>148</v>
      </c>
      <c r="E17" s="28" t="s">
        <v>157</v>
      </c>
      <c r="F17" s="31" t="s">
        <v>169</v>
      </c>
      <c r="G17" s="86">
        <v>2418</v>
      </c>
      <c r="I17" s="131"/>
    </row>
    <row r="18" spans="1:16">
      <c r="A18" s="29" t="s">
        <v>30</v>
      </c>
      <c r="B18" s="29" t="s">
        <v>29</v>
      </c>
      <c r="C18" s="31" t="s">
        <v>161</v>
      </c>
      <c r="D18" s="27" t="s">
        <v>148</v>
      </c>
      <c r="E18" s="28" t="s">
        <v>155</v>
      </c>
      <c r="F18" s="29" t="s">
        <v>162</v>
      </c>
      <c r="G18" s="85">
        <v>4849</v>
      </c>
      <c r="I18" s="131" t="s">
        <v>590</v>
      </c>
    </row>
    <row r="19" spans="1:16" ht="15" customHeight="1">
      <c r="A19" s="29" t="s">
        <v>30</v>
      </c>
      <c r="B19" s="29" t="s">
        <v>29</v>
      </c>
      <c r="C19" s="31" t="s">
        <v>161</v>
      </c>
      <c r="D19" s="27" t="s">
        <v>148</v>
      </c>
      <c r="E19" s="28" t="s">
        <v>158</v>
      </c>
      <c r="F19" s="32" t="s">
        <v>171</v>
      </c>
      <c r="G19" s="86">
        <v>3761</v>
      </c>
      <c r="I19" s="210" t="s">
        <v>592</v>
      </c>
    </row>
    <row r="20" spans="1:16">
      <c r="A20" s="29" t="s">
        <v>30</v>
      </c>
      <c r="B20" s="29" t="s">
        <v>29</v>
      </c>
      <c r="C20" s="29" t="s">
        <v>144</v>
      </c>
      <c r="D20" s="27" t="s">
        <v>140</v>
      </c>
      <c r="E20" s="27" t="s">
        <v>146</v>
      </c>
      <c r="F20" s="29" t="s">
        <v>147</v>
      </c>
      <c r="G20" s="85">
        <v>391</v>
      </c>
      <c r="I20" s="211" t="s">
        <v>591</v>
      </c>
    </row>
    <row r="21" spans="1:16">
      <c r="A21" s="29" t="s">
        <v>30</v>
      </c>
      <c r="B21" s="29" t="s">
        <v>29</v>
      </c>
      <c r="C21" s="29" t="s">
        <v>152</v>
      </c>
      <c r="D21" s="27" t="s">
        <v>148</v>
      </c>
      <c r="E21" s="27" t="s">
        <v>154</v>
      </c>
      <c r="F21" s="30" t="s">
        <v>159</v>
      </c>
      <c r="G21" s="85">
        <v>5173</v>
      </c>
      <c r="I21" s="131"/>
    </row>
    <row r="22" spans="1:16">
      <c r="A22" s="29" t="s">
        <v>30</v>
      </c>
      <c r="B22" s="29" t="s">
        <v>29</v>
      </c>
      <c r="C22" s="31" t="s">
        <v>152</v>
      </c>
      <c r="D22" s="27" t="s">
        <v>148</v>
      </c>
      <c r="E22" s="28" t="s">
        <v>158</v>
      </c>
      <c r="F22" s="32" t="s">
        <v>171</v>
      </c>
      <c r="G22" s="86">
        <v>3761</v>
      </c>
      <c r="I22" s="131"/>
    </row>
    <row r="23" spans="1:16">
      <c r="A23" s="29" t="s">
        <v>30</v>
      </c>
      <c r="B23" s="29" t="s">
        <v>29</v>
      </c>
      <c r="C23" s="29" t="s">
        <v>145</v>
      </c>
      <c r="D23" s="27" t="s">
        <v>140</v>
      </c>
      <c r="E23" s="27" t="s">
        <v>146</v>
      </c>
      <c r="F23" s="29" t="s">
        <v>147</v>
      </c>
      <c r="G23" s="85">
        <v>391</v>
      </c>
      <c r="I23" s="131" t="s">
        <v>593</v>
      </c>
    </row>
    <row r="24" spans="1:16">
      <c r="A24" s="29" t="s">
        <v>30</v>
      </c>
      <c r="B24" s="29" t="s">
        <v>29</v>
      </c>
      <c r="C24" s="29" t="s">
        <v>153</v>
      </c>
      <c r="D24" s="27" t="s">
        <v>148</v>
      </c>
      <c r="E24" s="27" t="s">
        <v>154</v>
      </c>
      <c r="F24" s="30" t="s">
        <v>159</v>
      </c>
      <c r="G24" s="85">
        <v>5173</v>
      </c>
      <c r="I24" s="131"/>
    </row>
    <row r="25" spans="1:16">
      <c r="A25" s="29" t="s">
        <v>30</v>
      </c>
      <c r="B25" s="29" t="s">
        <v>29</v>
      </c>
      <c r="C25" s="31" t="s">
        <v>153</v>
      </c>
      <c r="D25" s="27" t="s">
        <v>148</v>
      </c>
      <c r="E25" s="28" t="s">
        <v>157</v>
      </c>
      <c r="F25" s="31" t="s">
        <v>169</v>
      </c>
      <c r="G25" s="86">
        <v>2418</v>
      </c>
      <c r="I25" s="131"/>
    </row>
    <row r="26" spans="1:16">
      <c r="A26" s="29" t="s">
        <v>30</v>
      </c>
      <c r="B26" s="29" t="s">
        <v>29</v>
      </c>
      <c r="C26" s="31" t="s">
        <v>165</v>
      </c>
      <c r="D26" s="27" t="s">
        <v>148</v>
      </c>
      <c r="E26" s="28" t="s">
        <v>156</v>
      </c>
      <c r="F26" s="31" t="s">
        <v>166</v>
      </c>
      <c r="G26" s="86">
        <v>1198</v>
      </c>
      <c r="I26" s="131" t="s">
        <v>594</v>
      </c>
    </row>
    <row r="27" spans="1:16">
      <c r="I27" s="131" t="s">
        <v>595</v>
      </c>
    </row>
    <row r="28" spans="1:16">
      <c r="A28" s="74"/>
      <c r="B28" s="74"/>
      <c r="C28" s="89"/>
      <c r="D28" s="90"/>
      <c r="E28" s="90"/>
      <c r="F28" s="89"/>
      <c r="G28" s="91"/>
      <c r="H28" s="90"/>
      <c r="I28" s="90"/>
      <c r="J28" s="90"/>
      <c r="K28" s="90"/>
      <c r="L28" s="90"/>
      <c r="M28" s="90"/>
      <c r="N28" s="90"/>
      <c r="O28" s="90"/>
      <c r="P28" s="90"/>
    </row>
    <row r="29" spans="1:16">
      <c r="A29" s="74"/>
      <c r="B29" s="74"/>
      <c r="C29" s="89"/>
      <c r="D29" s="90"/>
      <c r="E29" s="90"/>
      <c r="F29" s="89"/>
      <c r="G29" s="91"/>
      <c r="H29" s="90"/>
      <c r="I29" s="90"/>
      <c r="J29" s="90"/>
      <c r="K29" s="90"/>
      <c r="L29" s="90"/>
      <c r="M29" s="90"/>
      <c r="N29" s="90"/>
      <c r="O29" s="90"/>
      <c r="P29" s="90"/>
    </row>
    <row r="30" spans="1:16" ht="15.75">
      <c r="A30" s="409" t="s">
        <v>610</v>
      </c>
      <c r="B30" s="409"/>
      <c r="C30" s="409"/>
      <c r="D30" s="409"/>
      <c r="E30" s="409"/>
      <c r="F30" s="409"/>
      <c r="G30" s="409"/>
      <c r="H30" s="409"/>
      <c r="I30" s="409"/>
      <c r="J30" s="409"/>
      <c r="K30" s="409"/>
      <c r="L30" s="409"/>
      <c r="M30" s="409"/>
      <c r="N30" s="409"/>
      <c r="O30" s="409"/>
      <c r="P30" s="409"/>
    </row>
    <row r="31" spans="1:16">
      <c r="A31" s="74"/>
      <c r="B31" s="74"/>
      <c r="C31" s="89"/>
      <c r="D31" s="90"/>
      <c r="E31" s="90"/>
      <c r="F31" s="89"/>
      <c r="G31" s="91"/>
      <c r="H31" s="90"/>
      <c r="I31" s="90"/>
      <c r="J31" s="90"/>
      <c r="K31" s="90"/>
      <c r="L31" s="90"/>
      <c r="M31" s="90"/>
      <c r="N31" s="90"/>
      <c r="O31" s="90"/>
      <c r="P31" s="90"/>
    </row>
    <row r="32" spans="1:16">
      <c r="A32" s="70" t="s">
        <v>3</v>
      </c>
      <c r="B32" s="70" t="s">
        <v>172</v>
      </c>
      <c r="C32" s="70" t="s">
        <v>133</v>
      </c>
      <c r="D32" s="70" t="s">
        <v>135</v>
      </c>
      <c r="E32" s="70" t="s">
        <v>173</v>
      </c>
      <c r="F32" s="70" t="s">
        <v>174</v>
      </c>
      <c r="G32" s="70" t="s">
        <v>175</v>
      </c>
      <c r="H32" s="70" t="s">
        <v>176</v>
      </c>
      <c r="I32" s="70" t="s">
        <v>177</v>
      </c>
      <c r="J32" s="92"/>
      <c r="K32" s="92"/>
      <c r="L32" s="90"/>
      <c r="M32" s="90"/>
      <c r="N32" s="90"/>
      <c r="O32" s="90"/>
      <c r="P32" s="90"/>
    </row>
    <row r="33" spans="1:16" ht="36">
      <c r="A33" s="93" t="s">
        <v>30</v>
      </c>
      <c r="B33" s="93" t="s">
        <v>29</v>
      </c>
      <c r="C33" s="94" t="s">
        <v>149</v>
      </c>
      <c r="D33" s="88" t="s">
        <v>183</v>
      </c>
      <c r="E33" s="45" t="s">
        <v>184</v>
      </c>
      <c r="F33" s="88" t="s">
        <v>185</v>
      </c>
      <c r="G33" s="69" t="s">
        <v>186</v>
      </c>
      <c r="H33" s="88" t="s">
        <v>187</v>
      </c>
      <c r="I33" s="95">
        <v>8834.36</v>
      </c>
      <c r="J33" s="90"/>
      <c r="K33" s="90"/>
      <c r="L33" s="90"/>
      <c r="M33" s="90"/>
      <c r="N33" s="90"/>
      <c r="O33" s="90"/>
      <c r="P33" s="90"/>
    </row>
    <row r="34" spans="1:16" ht="36">
      <c r="A34" s="93" t="s">
        <v>30</v>
      </c>
      <c r="B34" s="93" t="s">
        <v>29</v>
      </c>
      <c r="C34" s="94" t="s">
        <v>150</v>
      </c>
      <c r="D34" s="88" t="s">
        <v>183</v>
      </c>
      <c r="E34" s="45" t="s">
        <v>184</v>
      </c>
      <c r="F34" s="88" t="s">
        <v>185</v>
      </c>
      <c r="G34" s="69" t="s">
        <v>186</v>
      </c>
      <c r="H34" s="88" t="s">
        <v>187</v>
      </c>
      <c r="I34" s="95">
        <v>8834.36</v>
      </c>
      <c r="J34" s="90"/>
      <c r="K34" s="90"/>
      <c r="L34" s="90"/>
      <c r="M34" s="90"/>
      <c r="N34" s="90"/>
      <c r="O34" s="90"/>
      <c r="P34" s="90"/>
    </row>
    <row r="35" spans="1:16" ht="36">
      <c r="A35" s="93" t="s">
        <v>30</v>
      </c>
      <c r="B35" s="93" t="s">
        <v>29</v>
      </c>
      <c r="C35" s="94" t="s">
        <v>160</v>
      </c>
      <c r="D35" s="88" t="s">
        <v>183</v>
      </c>
      <c r="E35" s="45" t="s">
        <v>184</v>
      </c>
      <c r="F35" s="88" t="s">
        <v>185</v>
      </c>
      <c r="G35" s="69" t="s">
        <v>186</v>
      </c>
      <c r="H35" s="88" t="s">
        <v>187</v>
      </c>
      <c r="I35" s="95">
        <v>8834.36</v>
      </c>
      <c r="J35" s="90"/>
      <c r="K35" s="90"/>
      <c r="L35" s="90"/>
      <c r="M35" s="90"/>
      <c r="N35" s="90"/>
      <c r="O35" s="90"/>
      <c r="P35" s="90"/>
    </row>
    <row r="36" spans="1:16" ht="24">
      <c r="A36" s="93" t="s">
        <v>30</v>
      </c>
      <c r="B36" s="93" t="s">
        <v>29</v>
      </c>
      <c r="C36" s="94" t="s">
        <v>163</v>
      </c>
      <c r="D36" s="88" t="s">
        <v>178</v>
      </c>
      <c r="E36" s="94" t="s">
        <v>179</v>
      </c>
      <c r="F36" s="88" t="s">
        <v>180</v>
      </c>
      <c r="G36" s="69" t="s">
        <v>181</v>
      </c>
      <c r="H36" s="88" t="s">
        <v>187</v>
      </c>
      <c r="I36" s="95">
        <v>1414.86</v>
      </c>
      <c r="J36" s="90"/>
      <c r="K36" s="90"/>
      <c r="L36" s="90"/>
      <c r="M36" s="90"/>
      <c r="N36" s="90"/>
      <c r="O36" s="90"/>
      <c r="P36" s="90"/>
    </row>
    <row r="37" spans="1:16" ht="24">
      <c r="A37" s="93" t="s">
        <v>30</v>
      </c>
      <c r="B37" s="93" t="s">
        <v>29</v>
      </c>
      <c r="C37" s="94" t="s">
        <v>164</v>
      </c>
      <c r="D37" s="88" t="s">
        <v>178</v>
      </c>
      <c r="E37" s="94" t="s">
        <v>179</v>
      </c>
      <c r="F37" s="88" t="s">
        <v>180</v>
      </c>
      <c r="G37" s="69" t="s">
        <v>181</v>
      </c>
      <c r="H37" s="88" t="s">
        <v>187</v>
      </c>
      <c r="I37" s="95">
        <v>1414.86</v>
      </c>
      <c r="J37" s="90"/>
      <c r="K37" s="90"/>
      <c r="L37" s="90"/>
      <c r="M37" s="90"/>
      <c r="N37" s="90"/>
      <c r="O37" s="90"/>
      <c r="P37" s="90"/>
    </row>
    <row r="38" spans="1:16" ht="36">
      <c r="A38" s="93" t="s">
        <v>30</v>
      </c>
      <c r="B38" s="93" t="s">
        <v>29</v>
      </c>
      <c r="C38" s="94" t="s">
        <v>151</v>
      </c>
      <c r="D38" s="88" t="s">
        <v>183</v>
      </c>
      <c r="E38" s="45" t="s">
        <v>184</v>
      </c>
      <c r="F38" s="88" t="s">
        <v>185</v>
      </c>
      <c r="G38" s="69" t="s">
        <v>186</v>
      </c>
      <c r="H38" s="88" t="s">
        <v>187</v>
      </c>
      <c r="I38" s="95">
        <v>8834.36</v>
      </c>
      <c r="J38" s="90"/>
      <c r="K38" s="90"/>
      <c r="L38" s="90"/>
      <c r="M38" s="90"/>
      <c r="N38" s="90"/>
      <c r="O38" s="90"/>
      <c r="P38" s="90"/>
    </row>
    <row r="39" spans="1:16">
      <c r="A39" s="93" t="s">
        <v>30</v>
      </c>
      <c r="B39" s="93" t="s">
        <v>29</v>
      </c>
      <c r="C39" s="94" t="s">
        <v>168</v>
      </c>
      <c r="D39" s="88" t="s">
        <v>188</v>
      </c>
      <c r="E39" s="94" t="s">
        <v>189</v>
      </c>
      <c r="F39" s="88" t="s">
        <v>190</v>
      </c>
      <c r="G39" s="88" t="s">
        <v>191</v>
      </c>
      <c r="H39" s="88" t="s">
        <v>192</v>
      </c>
      <c r="I39" s="95">
        <v>279.58</v>
      </c>
      <c r="J39" s="90"/>
      <c r="K39" s="90"/>
      <c r="L39" s="90"/>
      <c r="M39" s="90"/>
      <c r="N39" s="90"/>
      <c r="O39" s="90"/>
      <c r="P39" s="90"/>
    </row>
    <row r="40" spans="1:16" ht="36">
      <c r="A40" s="93" t="s">
        <v>30</v>
      </c>
      <c r="B40" s="93" t="s">
        <v>29</v>
      </c>
      <c r="C40" s="94" t="s">
        <v>161</v>
      </c>
      <c r="D40" s="88" t="s">
        <v>183</v>
      </c>
      <c r="E40" s="45" t="s">
        <v>184</v>
      </c>
      <c r="F40" s="88" t="s">
        <v>185</v>
      </c>
      <c r="G40" s="69" t="s">
        <v>186</v>
      </c>
      <c r="H40" s="88" t="s">
        <v>187</v>
      </c>
      <c r="I40" s="95">
        <v>8834.36</v>
      </c>
      <c r="J40" s="90"/>
      <c r="K40" s="90"/>
      <c r="L40" s="90"/>
      <c r="M40" s="90"/>
      <c r="N40" s="90"/>
      <c r="O40" s="90"/>
      <c r="P40" s="90"/>
    </row>
    <row r="41" spans="1:16" ht="36">
      <c r="A41" s="93" t="s">
        <v>30</v>
      </c>
      <c r="B41" s="93" t="s">
        <v>29</v>
      </c>
      <c r="C41" s="94" t="s">
        <v>182</v>
      </c>
      <c r="D41" s="88" t="s">
        <v>183</v>
      </c>
      <c r="E41" s="45" t="s">
        <v>184</v>
      </c>
      <c r="F41" s="88" t="s">
        <v>185</v>
      </c>
      <c r="G41" s="69" t="s">
        <v>186</v>
      </c>
      <c r="H41" s="88" t="s">
        <v>187</v>
      </c>
      <c r="I41" s="95">
        <v>8834.36</v>
      </c>
      <c r="J41" s="90"/>
      <c r="K41" s="90"/>
      <c r="L41" s="90"/>
      <c r="M41" s="90"/>
      <c r="N41" s="90"/>
      <c r="O41" s="90"/>
      <c r="P41" s="90"/>
    </row>
    <row r="42" spans="1:16" ht="36">
      <c r="A42" s="93" t="s">
        <v>30</v>
      </c>
      <c r="B42" s="93" t="s">
        <v>29</v>
      </c>
      <c r="C42" s="94" t="s">
        <v>153</v>
      </c>
      <c r="D42" s="88" t="s">
        <v>183</v>
      </c>
      <c r="E42" s="45" t="s">
        <v>184</v>
      </c>
      <c r="F42" s="88" t="s">
        <v>185</v>
      </c>
      <c r="G42" s="69" t="s">
        <v>186</v>
      </c>
      <c r="H42" s="88" t="s">
        <v>187</v>
      </c>
      <c r="I42" s="95">
        <v>8834.36</v>
      </c>
      <c r="J42" s="90"/>
      <c r="K42" s="90"/>
      <c r="L42" s="90"/>
      <c r="M42" s="90"/>
      <c r="N42" s="90"/>
      <c r="O42" s="90"/>
      <c r="P42" s="90"/>
    </row>
    <row r="43" spans="1:16" ht="24">
      <c r="A43" s="93" t="s">
        <v>30</v>
      </c>
      <c r="B43" s="93" t="s">
        <v>29</v>
      </c>
      <c r="C43" s="94" t="s">
        <v>165</v>
      </c>
      <c r="D43" s="88" t="s">
        <v>178</v>
      </c>
      <c r="E43" s="94" t="s">
        <v>179</v>
      </c>
      <c r="F43" s="88" t="s">
        <v>180</v>
      </c>
      <c r="G43" s="69" t="s">
        <v>181</v>
      </c>
      <c r="H43" s="88" t="s">
        <v>187</v>
      </c>
      <c r="I43" s="95">
        <v>1414.86</v>
      </c>
      <c r="J43" s="90"/>
      <c r="K43" s="90"/>
      <c r="L43" s="90"/>
      <c r="M43" s="90"/>
      <c r="N43" s="90"/>
      <c r="O43" s="90"/>
      <c r="P43" s="90"/>
    </row>
    <row r="44" spans="1:16">
      <c r="A44" s="74"/>
      <c r="B44" s="74"/>
      <c r="C44" s="89"/>
      <c r="D44" s="90"/>
      <c r="E44" s="90"/>
      <c r="F44" s="89"/>
      <c r="G44" s="91"/>
      <c r="H44" s="90"/>
      <c r="I44" s="90"/>
      <c r="J44" s="90"/>
      <c r="K44" s="90"/>
      <c r="L44" s="90"/>
      <c r="M44" s="90"/>
      <c r="N44" s="90"/>
      <c r="O44" s="90"/>
      <c r="P44" s="90"/>
    </row>
    <row r="47" spans="1:16" ht="15.75">
      <c r="A47" s="441" t="s">
        <v>668</v>
      </c>
      <c r="B47" s="442"/>
      <c r="C47" s="442"/>
      <c r="D47" s="442"/>
      <c r="E47" s="442"/>
      <c r="F47" s="443"/>
    </row>
    <row r="49" spans="1:6">
      <c r="A49" s="68" t="s">
        <v>3</v>
      </c>
      <c r="B49" s="68" t="s">
        <v>172</v>
      </c>
      <c r="C49" s="68" t="s">
        <v>133</v>
      </c>
      <c r="D49" s="68" t="s">
        <v>173</v>
      </c>
      <c r="E49" s="68" t="s">
        <v>174</v>
      </c>
      <c r="F49" s="71" t="s">
        <v>257</v>
      </c>
    </row>
    <row r="50" spans="1:6">
      <c r="A50" s="33" t="s">
        <v>30</v>
      </c>
      <c r="B50" s="33" t="s">
        <v>29</v>
      </c>
      <c r="C50" s="33" t="s">
        <v>149</v>
      </c>
      <c r="D50" s="3" t="s">
        <v>302</v>
      </c>
      <c r="E50" s="3" t="s">
        <v>303</v>
      </c>
      <c r="F50" s="3" t="s">
        <v>304</v>
      </c>
    </row>
    <row r="51" spans="1:6">
      <c r="A51" s="33" t="s">
        <v>30</v>
      </c>
      <c r="B51" s="33" t="s">
        <v>29</v>
      </c>
      <c r="C51" s="33" t="s">
        <v>149</v>
      </c>
      <c r="D51" s="3" t="s">
        <v>305</v>
      </c>
      <c r="E51" s="3" t="s">
        <v>303</v>
      </c>
      <c r="F51" s="3" t="s">
        <v>307</v>
      </c>
    </row>
    <row r="52" spans="1:6">
      <c r="A52" s="33" t="s">
        <v>30</v>
      </c>
      <c r="B52" s="33" t="s">
        <v>29</v>
      </c>
      <c r="C52" s="33" t="s">
        <v>149</v>
      </c>
      <c r="D52" s="3" t="s">
        <v>306</v>
      </c>
      <c r="E52" s="3" t="s">
        <v>303</v>
      </c>
      <c r="F52" s="3" t="s">
        <v>308</v>
      </c>
    </row>
    <row r="53" spans="1:6">
      <c r="A53" s="33" t="s">
        <v>30</v>
      </c>
      <c r="B53" s="33" t="s">
        <v>29</v>
      </c>
      <c r="C53" s="33" t="s">
        <v>163</v>
      </c>
      <c r="D53" s="3" t="s">
        <v>311</v>
      </c>
      <c r="E53" s="3" t="s">
        <v>303</v>
      </c>
      <c r="F53" s="3" t="s">
        <v>313</v>
      </c>
    </row>
    <row r="54" spans="1:6">
      <c r="A54" s="33" t="s">
        <v>30</v>
      </c>
      <c r="B54" s="33" t="s">
        <v>29</v>
      </c>
      <c r="C54" s="33" t="s">
        <v>170</v>
      </c>
      <c r="D54" s="3" t="s">
        <v>309</v>
      </c>
      <c r="E54" s="3" t="s">
        <v>303</v>
      </c>
      <c r="F54" s="3" t="s">
        <v>310</v>
      </c>
    </row>
    <row r="55" spans="1:6">
      <c r="A55" s="33" t="s">
        <v>30</v>
      </c>
      <c r="B55" s="33" t="s">
        <v>29</v>
      </c>
      <c r="C55" s="33" t="s">
        <v>164</v>
      </c>
      <c r="D55" s="3" t="s">
        <v>311</v>
      </c>
      <c r="E55" s="3" t="s">
        <v>303</v>
      </c>
      <c r="F55" s="3" t="s">
        <v>312</v>
      </c>
    </row>
    <row r="56" spans="1:6">
      <c r="A56" s="33" t="s">
        <v>30</v>
      </c>
      <c r="B56" s="33" t="s">
        <v>29</v>
      </c>
      <c r="C56" s="33" t="s">
        <v>164</v>
      </c>
      <c r="D56" s="3" t="s">
        <v>323</v>
      </c>
      <c r="E56" s="3" t="s">
        <v>303</v>
      </c>
      <c r="F56" s="3" t="s">
        <v>324</v>
      </c>
    </row>
    <row r="57" spans="1:6">
      <c r="A57" s="33" t="s">
        <v>30</v>
      </c>
      <c r="B57" s="33" t="s">
        <v>29</v>
      </c>
      <c r="C57" s="33" t="s">
        <v>167</v>
      </c>
      <c r="D57" s="3" t="s">
        <v>311</v>
      </c>
      <c r="E57" s="3" t="s">
        <v>303</v>
      </c>
      <c r="F57" s="3" t="s">
        <v>315</v>
      </c>
    </row>
    <row r="58" spans="1:6">
      <c r="A58" s="33" t="s">
        <v>30</v>
      </c>
      <c r="B58" s="33" t="s">
        <v>29</v>
      </c>
      <c r="C58" s="33" t="s">
        <v>139</v>
      </c>
      <c r="D58" s="3" t="s">
        <v>327</v>
      </c>
      <c r="E58" s="3" t="s">
        <v>329</v>
      </c>
      <c r="F58" s="3" t="s">
        <v>328</v>
      </c>
    </row>
    <row r="59" spans="1:6">
      <c r="A59" s="33" t="s">
        <v>30</v>
      </c>
      <c r="B59" s="33" t="s">
        <v>29</v>
      </c>
      <c r="C59" s="33" t="s">
        <v>168</v>
      </c>
      <c r="D59" s="3" t="s">
        <v>330</v>
      </c>
      <c r="E59" s="3" t="s">
        <v>329</v>
      </c>
      <c r="F59" s="3" t="s">
        <v>331</v>
      </c>
    </row>
    <row r="60" spans="1:6">
      <c r="A60" s="33" t="s">
        <v>30</v>
      </c>
      <c r="B60" s="33" t="s">
        <v>29</v>
      </c>
      <c r="C60" s="33" t="s">
        <v>317</v>
      </c>
      <c r="D60" s="3" t="s">
        <v>316</v>
      </c>
      <c r="E60" s="3" t="s">
        <v>303</v>
      </c>
      <c r="F60" s="3" t="s">
        <v>318</v>
      </c>
    </row>
    <row r="61" spans="1:6">
      <c r="A61" s="33" t="s">
        <v>30</v>
      </c>
      <c r="B61" s="33" t="s">
        <v>29</v>
      </c>
      <c r="C61" s="33" t="s">
        <v>145</v>
      </c>
      <c r="D61" s="3" t="s">
        <v>319</v>
      </c>
      <c r="E61" s="3" t="s">
        <v>303</v>
      </c>
      <c r="F61" s="3" t="s">
        <v>322</v>
      </c>
    </row>
    <row r="62" spans="1:6">
      <c r="A62" s="33" t="s">
        <v>30</v>
      </c>
      <c r="B62" s="33" t="s">
        <v>29</v>
      </c>
      <c r="C62" s="33" t="s">
        <v>145</v>
      </c>
      <c r="D62" s="3" t="s">
        <v>320</v>
      </c>
      <c r="E62" s="3" t="s">
        <v>303</v>
      </c>
      <c r="F62" s="3" t="s">
        <v>321</v>
      </c>
    </row>
    <row r="63" spans="1:6">
      <c r="A63" s="33" t="s">
        <v>30</v>
      </c>
      <c r="B63" s="33" t="s">
        <v>29</v>
      </c>
      <c r="C63" s="33" t="s">
        <v>165</v>
      </c>
      <c r="D63" s="3" t="s">
        <v>311</v>
      </c>
      <c r="E63" s="3" t="s">
        <v>303</v>
      </c>
      <c r="F63" s="3" t="s">
        <v>314</v>
      </c>
    </row>
    <row r="64" spans="1:6">
      <c r="A64" s="33" t="s">
        <v>30</v>
      </c>
      <c r="B64" s="33" t="s">
        <v>29</v>
      </c>
      <c r="C64" s="33" t="s">
        <v>165</v>
      </c>
      <c r="D64" s="3" t="s">
        <v>325</v>
      </c>
      <c r="E64" s="3" t="s">
        <v>303</v>
      </c>
      <c r="F64" s="3" t="s">
        <v>326</v>
      </c>
    </row>
    <row r="65" spans="1:7">
      <c r="A65" s="74"/>
      <c r="B65" s="74"/>
      <c r="C65" s="74"/>
      <c r="D65" s="75"/>
      <c r="E65" s="75"/>
      <c r="F65" s="75"/>
    </row>
    <row r="66" spans="1:7" ht="79.900000000000006" customHeight="1">
      <c r="A66" s="435" t="s">
        <v>670</v>
      </c>
      <c r="B66" s="435"/>
      <c r="C66" s="435"/>
      <c r="D66" s="435"/>
      <c r="E66" s="435"/>
      <c r="F66" s="435"/>
    </row>
    <row r="67" spans="1:7" ht="97.9" customHeight="1">
      <c r="A67" s="435" t="s">
        <v>671</v>
      </c>
      <c r="B67" s="435"/>
      <c r="C67" s="435"/>
      <c r="D67" s="435"/>
      <c r="E67" s="435"/>
      <c r="F67" s="435"/>
    </row>
    <row r="68" spans="1:7">
      <c r="A68" s="74"/>
      <c r="B68" s="74"/>
      <c r="C68" s="74"/>
      <c r="D68" s="75"/>
      <c r="E68" s="75"/>
      <c r="F68" s="75"/>
    </row>
    <row r="70" spans="1:7" ht="15.75">
      <c r="A70" s="380" t="s">
        <v>611</v>
      </c>
      <c r="B70" s="381"/>
      <c r="C70" s="381"/>
      <c r="D70" s="381"/>
      <c r="E70" s="381"/>
      <c r="F70" s="382"/>
      <c r="G70" s="72"/>
    </row>
    <row r="72" spans="1:7">
      <c r="A72" s="68" t="s">
        <v>3</v>
      </c>
      <c r="B72" s="68" t="s">
        <v>172</v>
      </c>
      <c r="C72" s="68" t="s">
        <v>133</v>
      </c>
      <c r="D72" s="68" t="s">
        <v>173</v>
      </c>
      <c r="E72" s="68" t="s">
        <v>174</v>
      </c>
      <c r="F72" s="71" t="s">
        <v>257</v>
      </c>
    </row>
    <row r="73" spans="1:7">
      <c r="A73" s="33" t="s">
        <v>30</v>
      </c>
      <c r="B73" s="33" t="s">
        <v>29</v>
      </c>
      <c r="C73" s="33" t="s">
        <v>149</v>
      </c>
      <c r="D73" s="3" t="s">
        <v>297</v>
      </c>
      <c r="E73" s="3" t="s">
        <v>298</v>
      </c>
      <c r="F73" s="73" t="s">
        <v>299</v>
      </c>
    </row>
    <row r="74" spans="1:7">
      <c r="A74" s="33" t="s">
        <v>30</v>
      </c>
      <c r="B74" s="33" t="s">
        <v>29</v>
      </c>
      <c r="C74" s="33" t="s">
        <v>150</v>
      </c>
      <c r="D74" s="3" t="s">
        <v>256</v>
      </c>
      <c r="E74" s="3" t="s">
        <v>258</v>
      </c>
      <c r="F74" s="3" t="s">
        <v>259</v>
      </c>
    </row>
    <row r="75" spans="1:7">
      <c r="A75" s="33" t="s">
        <v>30</v>
      </c>
      <c r="B75" s="33" t="s">
        <v>29</v>
      </c>
      <c r="C75" s="33" t="s">
        <v>163</v>
      </c>
      <c r="D75" s="3" t="s">
        <v>285</v>
      </c>
      <c r="E75" s="3" t="s">
        <v>286</v>
      </c>
      <c r="F75" s="73" t="s">
        <v>287</v>
      </c>
    </row>
    <row r="76" spans="1:7">
      <c r="A76" s="33" t="s">
        <v>30</v>
      </c>
      <c r="B76" s="33" t="s">
        <v>29</v>
      </c>
      <c r="C76" s="33" t="s">
        <v>164</v>
      </c>
      <c r="D76" s="3" t="s">
        <v>260</v>
      </c>
      <c r="E76" s="3" t="s">
        <v>258</v>
      </c>
      <c r="F76" s="3" t="s">
        <v>261</v>
      </c>
    </row>
    <row r="77" spans="1:7">
      <c r="A77" s="33" t="s">
        <v>30</v>
      </c>
      <c r="B77" s="33" t="s">
        <v>29</v>
      </c>
      <c r="C77" s="33" t="s">
        <v>151</v>
      </c>
      <c r="D77" s="3" t="s">
        <v>300</v>
      </c>
      <c r="E77" s="3" t="s">
        <v>298</v>
      </c>
      <c r="F77" s="3" t="s">
        <v>301</v>
      </c>
    </row>
    <row r="78" spans="1:7">
      <c r="A78" s="33" t="s">
        <v>30</v>
      </c>
      <c r="B78" s="33" t="s">
        <v>29</v>
      </c>
      <c r="C78" s="33" t="s">
        <v>262</v>
      </c>
      <c r="D78" s="3" t="s">
        <v>263</v>
      </c>
      <c r="E78" s="3" t="s">
        <v>258</v>
      </c>
      <c r="F78" s="3" t="s">
        <v>264</v>
      </c>
    </row>
    <row r="79" spans="1:7">
      <c r="A79" s="33" t="s">
        <v>30</v>
      </c>
      <c r="B79" s="33" t="s">
        <v>29</v>
      </c>
      <c r="C79" s="33" t="s">
        <v>262</v>
      </c>
      <c r="D79" s="3" t="s">
        <v>288</v>
      </c>
      <c r="E79" s="3" t="s">
        <v>286</v>
      </c>
      <c r="F79" s="73" t="s">
        <v>289</v>
      </c>
    </row>
    <row r="80" spans="1:7">
      <c r="A80" s="33" t="s">
        <v>30</v>
      </c>
      <c r="B80" s="33" t="s">
        <v>29</v>
      </c>
      <c r="C80" s="33" t="s">
        <v>167</v>
      </c>
      <c r="D80" s="3" t="s">
        <v>265</v>
      </c>
      <c r="E80" s="3" t="s">
        <v>258</v>
      </c>
      <c r="F80" s="3" t="s">
        <v>266</v>
      </c>
    </row>
    <row r="81" spans="1:6">
      <c r="A81" s="33" t="s">
        <v>30</v>
      </c>
      <c r="B81" s="33" t="s">
        <v>29</v>
      </c>
      <c r="C81" s="33" t="s">
        <v>167</v>
      </c>
      <c r="D81" s="3" t="s">
        <v>267</v>
      </c>
      <c r="E81" s="3" t="s">
        <v>258</v>
      </c>
      <c r="F81" s="3" t="s">
        <v>268</v>
      </c>
    </row>
    <row r="82" spans="1:6">
      <c r="A82" s="33" t="s">
        <v>30</v>
      </c>
      <c r="B82" s="33" t="s">
        <v>29</v>
      </c>
      <c r="C82" s="33" t="s">
        <v>167</v>
      </c>
      <c r="D82" s="3" t="s">
        <v>269</v>
      </c>
      <c r="E82" s="3" t="s">
        <v>258</v>
      </c>
      <c r="F82" s="3" t="s">
        <v>270</v>
      </c>
    </row>
    <row r="83" spans="1:6" ht="24">
      <c r="A83" s="33" t="s">
        <v>30</v>
      </c>
      <c r="B83" s="33" t="s">
        <v>29</v>
      </c>
      <c r="C83" s="33" t="s">
        <v>168</v>
      </c>
      <c r="D83" s="3" t="s">
        <v>271</v>
      </c>
      <c r="E83" s="3" t="s">
        <v>258</v>
      </c>
      <c r="F83" s="3" t="s">
        <v>272</v>
      </c>
    </row>
    <row r="84" spans="1:6" ht="24">
      <c r="A84" s="33" t="s">
        <v>30</v>
      </c>
      <c r="B84" s="33" t="s">
        <v>29</v>
      </c>
      <c r="C84" s="33" t="s">
        <v>168</v>
      </c>
      <c r="D84" s="3" t="s">
        <v>273</v>
      </c>
      <c r="E84" s="3" t="s">
        <v>258</v>
      </c>
      <c r="F84" s="3" t="s">
        <v>272</v>
      </c>
    </row>
    <row r="85" spans="1:6">
      <c r="A85" s="33" t="s">
        <v>30</v>
      </c>
      <c r="B85" s="33" t="s">
        <v>29</v>
      </c>
      <c r="C85" s="33" t="s">
        <v>168</v>
      </c>
      <c r="D85" s="3" t="s">
        <v>290</v>
      </c>
      <c r="E85" s="3" t="s">
        <v>286</v>
      </c>
      <c r="F85" s="73" t="s">
        <v>291</v>
      </c>
    </row>
    <row r="86" spans="1:6">
      <c r="A86" s="33" t="s">
        <v>30</v>
      </c>
      <c r="B86" s="33" t="s">
        <v>29</v>
      </c>
      <c r="C86" s="33" t="s">
        <v>168</v>
      </c>
      <c r="D86" s="3" t="s">
        <v>333</v>
      </c>
      <c r="E86" s="3" t="s">
        <v>335</v>
      </c>
      <c r="F86" s="73" t="s">
        <v>334</v>
      </c>
    </row>
    <row r="87" spans="1:6" ht="24">
      <c r="A87" s="33" t="s">
        <v>30</v>
      </c>
      <c r="B87" s="33" t="s">
        <v>29</v>
      </c>
      <c r="C87" s="33" t="s">
        <v>161</v>
      </c>
      <c r="D87" s="3" t="s">
        <v>274</v>
      </c>
      <c r="E87" s="3" t="s">
        <v>258</v>
      </c>
      <c r="F87" s="3" t="s">
        <v>275</v>
      </c>
    </row>
    <row r="88" spans="1:6">
      <c r="A88" s="33" t="s">
        <v>30</v>
      </c>
      <c r="B88" s="33" t="s">
        <v>29</v>
      </c>
      <c r="C88" s="33" t="s">
        <v>161</v>
      </c>
      <c r="D88" s="3" t="s">
        <v>292</v>
      </c>
      <c r="E88" s="3" t="s">
        <v>286</v>
      </c>
      <c r="F88" s="73" t="s">
        <v>293</v>
      </c>
    </row>
    <row r="89" spans="1:6">
      <c r="A89" s="33" t="s">
        <v>30</v>
      </c>
      <c r="B89" s="33" t="s">
        <v>29</v>
      </c>
      <c r="C89" s="33" t="s">
        <v>145</v>
      </c>
      <c r="D89" s="3" t="s">
        <v>276</v>
      </c>
      <c r="E89" s="3" t="s">
        <v>258</v>
      </c>
      <c r="F89" s="3" t="s">
        <v>277</v>
      </c>
    </row>
    <row r="90" spans="1:6">
      <c r="A90" s="33" t="s">
        <v>30</v>
      </c>
      <c r="B90" s="33" t="s">
        <v>29</v>
      </c>
      <c r="C90" s="33" t="s">
        <v>145</v>
      </c>
      <c r="D90" s="3" t="s">
        <v>294</v>
      </c>
      <c r="E90" s="3" t="s">
        <v>286</v>
      </c>
      <c r="F90" s="73" t="s">
        <v>332</v>
      </c>
    </row>
    <row r="91" spans="1:6">
      <c r="A91" s="33" t="s">
        <v>30</v>
      </c>
      <c r="B91" s="33" t="s">
        <v>29</v>
      </c>
      <c r="C91" s="33" t="s">
        <v>153</v>
      </c>
      <c r="D91" s="3" t="s">
        <v>278</v>
      </c>
      <c r="E91" s="3" t="s">
        <v>258</v>
      </c>
      <c r="F91" s="3" t="s">
        <v>279</v>
      </c>
    </row>
    <row r="92" spans="1:6">
      <c r="A92" s="33" t="s">
        <v>30</v>
      </c>
      <c r="B92" s="33" t="s">
        <v>29</v>
      </c>
      <c r="C92" s="33" t="s">
        <v>153</v>
      </c>
      <c r="D92" s="3" t="s">
        <v>280</v>
      </c>
      <c r="E92" s="3" t="s">
        <v>281</v>
      </c>
      <c r="F92" s="3" t="s">
        <v>282</v>
      </c>
    </row>
    <row r="93" spans="1:6">
      <c r="A93" s="33" t="s">
        <v>30</v>
      </c>
      <c r="B93" s="33" t="s">
        <v>29</v>
      </c>
      <c r="C93" s="33" t="s">
        <v>153</v>
      </c>
      <c r="D93" s="3" t="s">
        <v>295</v>
      </c>
      <c r="E93" s="3" t="s">
        <v>286</v>
      </c>
      <c r="F93" s="3" t="s">
        <v>296</v>
      </c>
    </row>
    <row r="94" spans="1:6">
      <c r="A94" s="33" t="s">
        <v>30</v>
      </c>
      <c r="B94" s="33" t="s">
        <v>29</v>
      </c>
      <c r="C94" s="33" t="s">
        <v>165</v>
      </c>
      <c r="D94" s="3" t="s">
        <v>283</v>
      </c>
      <c r="E94" s="3" t="s">
        <v>258</v>
      </c>
      <c r="F94" s="3" t="s">
        <v>284</v>
      </c>
    </row>
    <row r="179" spans="1:15" s="5" customFormat="1">
      <c r="A179" s="12"/>
      <c r="B179" s="80"/>
      <c r="C179" s="80"/>
      <c r="D179" s="80"/>
      <c r="E179" s="80"/>
      <c r="F179" s="80"/>
      <c r="G179" s="80"/>
      <c r="H179" s="80"/>
      <c r="I179" s="80"/>
      <c r="J179" s="80"/>
      <c r="K179" s="80"/>
      <c r="L179" s="80"/>
      <c r="M179" s="80"/>
      <c r="N179" s="80"/>
    </row>
    <row r="180" spans="1:15" s="5" customFormat="1">
      <c r="A180" s="12"/>
      <c r="B180" s="80"/>
      <c r="C180" s="80"/>
      <c r="D180" s="80"/>
      <c r="E180" s="80"/>
      <c r="F180" s="80"/>
      <c r="G180" s="80"/>
      <c r="H180" s="80"/>
      <c r="I180" s="80"/>
      <c r="J180" s="80"/>
      <c r="K180" s="80"/>
      <c r="L180" s="80"/>
      <c r="M180" s="80"/>
      <c r="N180" s="80"/>
    </row>
    <row r="186" spans="1:15">
      <c r="A186" s="436" t="s">
        <v>198</v>
      </c>
      <c r="B186" s="437"/>
      <c r="C186" s="438" t="s">
        <v>347</v>
      </c>
      <c r="D186" s="439"/>
      <c r="E186" s="439"/>
      <c r="F186" s="439"/>
      <c r="G186" s="439"/>
      <c r="H186" s="439"/>
      <c r="I186" s="439"/>
      <c r="J186" s="439"/>
      <c r="K186" s="439"/>
      <c r="L186" s="439"/>
      <c r="M186" s="439"/>
      <c r="N186" s="439"/>
      <c r="O186" s="440"/>
    </row>
    <row r="187" spans="1:15">
      <c r="A187" s="436" t="s">
        <v>253</v>
      </c>
      <c r="B187" s="437"/>
      <c r="C187" s="438" t="s">
        <v>79</v>
      </c>
      <c r="D187" s="439"/>
      <c r="E187" s="439"/>
      <c r="F187" s="439"/>
      <c r="G187" s="439"/>
      <c r="H187" s="439"/>
      <c r="I187" s="439"/>
      <c r="J187" s="439"/>
      <c r="K187" s="439"/>
      <c r="L187" s="439"/>
      <c r="M187" s="439"/>
      <c r="N187" s="439"/>
      <c r="O187" s="440"/>
    </row>
    <row r="188" spans="1:15">
      <c r="A188" s="436" t="s">
        <v>348</v>
      </c>
      <c r="B188" s="437"/>
      <c r="C188" s="438" t="s">
        <v>349</v>
      </c>
      <c r="D188" s="439"/>
      <c r="E188" s="439"/>
      <c r="F188" s="439"/>
      <c r="G188" s="439"/>
      <c r="H188" s="439"/>
      <c r="I188" s="439"/>
      <c r="J188" s="439"/>
      <c r="K188" s="439"/>
      <c r="L188" s="439"/>
      <c r="M188" s="439"/>
      <c r="N188" s="439"/>
      <c r="O188" s="440"/>
    </row>
    <row r="189" spans="1:15">
      <c r="A189" s="436" t="s">
        <v>350</v>
      </c>
      <c r="B189" s="437"/>
      <c r="C189" s="438" t="s">
        <v>196</v>
      </c>
      <c r="D189" s="439"/>
      <c r="E189" s="439"/>
      <c r="F189" s="439"/>
      <c r="G189" s="439"/>
      <c r="H189" s="439"/>
      <c r="I189" s="439"/>
      <c r="J189" s="439"/>
      <c r="K189" s="439"/>
      <c r="L189" s="439"/>
      <c r="M189" s="439"/>
      <c r="N189" s="439"/>
      <c r="O189" s="440"/>
    </row>
    <row r="190" spans="1:15">
      <c r="A190" s="436" t="s">
        <v>351</v>
      </c>
      <c r="B190" s="437"/>
      <c r="C190" s="438" t="s">
        <v>196</v>
      </c>
      <c r="D190" s="439"/>
      <c r="E190" s="439"/>
      <c r="F190" s="439"/>
      <c r="G190" s="439"/>
      <c r="H190" s="439"/>
      <c r="I190" s="439"/>
      <c r="J190" s="439"/>
      <c r="K190" s="439"/>
      <c r="L190" s="439"/>
      <c r="M190" s="439"/>
      <c r="N190" s="439"/>
      <c r="O190" s="440"/>
    </row>
    <row r="191" spans="1:15">
      <c r="A191" s="436" t="s">
        <v>352</v>
      </c>
      <c r="B191" s="437"/>
      <c r="C191" s="438" t="s">
        <v>353</v>
      </c>
      <c r="D191" s="439"/>
      <c r="E191" s="439"/>
      <c r="F191" s="439"/>
      <c r="G191" s="439"/>
      <c r="H191" s="439"/>
      <c r="I191" s="439"/>
      <c r="J191" s="439"/>
      <c r="K191" s="439"/>
      <c r="L191" s="439"/>
      <c r="M191" s="439"/>
      <c r="N191" s="439"/>
      <c r="O191" s="440"/>
    </row>
    <row r="192" spans="1:15">
      <c r="A192" s="436" t="s">
        <v>354</v>
      </c>
      <c r="B192" s="437"/>
      <c r="C192" s="438" t="s">
        <v>196</v>
      </c>
      <c r="D192" s="439"/>
      <c r="E192" s="439"/>
      <c r="F192" s="439"/>
      <c r="G192" s="439"/>
      <c r="H192" s="439"/>
      <c r="I192" s="439"/>
      <c r="J192" s="439"/>
      <c r="K192" s="439"/>
      <c r="L192" s="439"/>
      <c r="M192" s="439"/>
      <c r="N192" s="439"/>
      <c r="O192" s="440"/>
    </row>
    <row r="193" spans="1:15">
      <c r="A193" s="436" t="s">
        <v>197</v>
      </c>
      <c r="B193" s="437"/>
      <c r="C193" s="438" t="s">
        <v>355</v>
      </c>
      <c r="D193" s="439"/>
      <c r="E193" s="439"/>
      <c r="F193" s="439"/>
      <c r="G193" s="439"/>
      <c r="H193" s="439"/>
      <c r="I193" s="439"/>
      <c r="J193" s="439"/>
      <c r="K193" s="439"/>
      <c r="L193" s="439"/>
      <c r="M193" s="439"/>
      <c r="N193" s="439"/>
      <c r="O193" s="440"/>
    </row>
    <row r="194" spans="1:15" ht="52.5">
      <c r="A194" s="431" t="s">
        <v>356</v>
      </c>
      <c r="B194" s="432"/>
      <c r="C194" s="76" t="s">
        <v>357</v>
      </c>
      <c r="D194" s="76" t="s">
        <v>358</v>
      </c>
      <c r="E194" s="76" t="s">
        <v>359</v>
      </c>
      <c r="F194" s="76" t="s">
        <v>360</v>
      </c>
      <c r="G194" s="76" t="s">
        <v>361</v>
      </c>
      <c r="H194" s="76" t="s">
        <v>362</v>
      </c>
      <c r="I194" s="76" t="s">
        <v>363</v>
      </c>
      <c r="J194" s="76" t="s">
        <v>364</v>
      </c>
      <c r="K194" s="76" t="s">
        <v>365</v>
      </c>
      <c r="L194" s="76" t="s">
        <v>366</v>
      </c>
      <c r="M194" s="76" t="s">
        <v>367</v>
      </c>
      <c r="N194" s="76" t="s">
        <v>368</v>
      </c>
      <c r="O194" s="76" t="s">
        <v>196</v>
      </c>
    </row>
    <row r="196" spans="1:15">
      <c r="A196" s="42" t="s">
        <v>30</v>
      </c>
      <c r="B196" s="43" t="s">
        <v>194</v>
      </c>
      <c r="C196" s="77">
        <v>2765</v>
      </c>
      <c r="D196" s="77">
        <v>48</v>
      </c>
      <c r="E196" s="77">
        <v>63</v>
      </c>
      <c r="F196" s="77">
        <v>2289</v>
      </c>
      <c r="G196" s="77">
        <v>13</v>
      </c>
      <c r="H196" s="77">
        <v>408</v>
      </c>
      <c r="I196" s="77">
        <v>590</v>
      </c>
      <c r="J196" s="77">
        <v>74</v>
      </c>
      <c r="K196" s="77">
        <v>428</v>
      </c>
      <c r="L196" s="77" t="s">
        <v>53</v>
      </c>
      <c r="M196" s="77" t="s">
        <v>53</v>
      </c>
      <c r="N196" s="77">
        <v>404</v>
      </c>
      <c r="O196" s="77">
        <v>7082</v>
      </c>
    </row>
    <row r="197" spans="1:15">
      <c r="A197" s="42" t="s">
        <v>369</v>
      </c>
      <c r="B197" s="43" t="s">
        <v>194</v>
      </c>
      <c r="C197" s="77">
        <v>418</v>
      </c>
      <c r="D197" s="77">
        <v>5</v>
      </c>
      <c r="E197" s="77">
        <v>11</v>
      </c>
      <c r="F197" s="77">
        <v>348</v>
      </c>
      <c r="G197" s="77" t="s">
        <v>53</v>
      </c>
      <c r="H197" s="77">
        <v>112</v>
      </c>
      <c r="I197" s="77">
        <v>85</v>
      </c>
      <c r="J197" s="77">
        <v>17</v>
      </c>
      <c r="K197" s="77">
        <v>46</v>
      </c>
      <c r="L197" s="77" t="s">
        <v>53</v>
      </c>
      <c r="M197" s="77" t="s">
        <v>53</v>
      </c>
      <c r="N197" s="77">
        <v>76</v>
      </c>
      <c r="O197" s="77">
        <v>1118</v>
      </c>
    </row>
    <row r="198" spans="1:15">
      <c r="A198" s="42" t="s">
        <v>370</v>
      </c>
      <c r="B198" s="43" t="s">
        <v>194</v>
      </c>
      <c r="C198" s="78">
        <v>3</v>
      </c>
      <c r="D198" s="78" t="s">
        <v>53</v>
      </c>
      <c r="E198" s="78">
        <v>1</v>
      </c>
      <c r="F198" s="78">
        <v>13</v>
      </c>
      <c r="G198" s="78" t="s">
        <v>53</v>
      </c>
      <c r="H198" s="78" t="s">
        <v>53</v>
      </c>
      <c r="I198" s="78">
        <v>1</v>
      </c>
      <c r="J198" s="78" t="s">
        <v>53</v>
      </c>
      <c r="K198" s="78" t="s">
        <v>53</v>
      </c>
      <c r="L198" s="78" t="s">
        <v>53</v>
      </c>
      <c r="M198" s="78" t="s">
        <v>53</v>
      </c>
      <c r="N198" s="78" t="s">
        <v>53</v>
      </c>
      <c r="O198" s="78">
        <v>18</v>
      </c>
    </row>
    <row r="199" spans="1:15">
      <c r="A199" s="42" t="s">
        <v>371</v>
      </c>
      <c r="B199" s="43" t="s">
        <v>194</v>
      </c>
      <c r="C199" s="77">
        <v>2</v>
      </c>
      <c r="D199" s="77" t="s">
        <v>53</v>
      </c>
      <c r="E199" s="77" t="s">
        <v>53</v>
      </c>
      <c r="F199" s="77">
        <v>2</v>
      </c>
      <c r="G199" s="77" t="s">
        <v>53</v>
      </c>
      <c r="H199" s="77" t="s">
        <v>53</v>
      </c>
      <c r="I199" s="77" t="s">
        <v>53</v>
      </c>
      <c r="J199" s="77" t="s">
        <v>53</v>
      </c>
      <c r="K199" s="77" t="s">
        <v>53</v>
      </c>
      <c r="L199" s="77" t="s">
        <v>53</v>
      </c>
      <c r="M199" s="77" t="s">
        <v>53</v>
      </c>
      <c r="N199" s="77" t="s">
        <v>53</v>
      </c>
      <c r="O199" s="77">
        <v>4</v>
      </c>
    </row>
    <row r="200" spans="1:15">
      <c r="A200" s="42" t="s">
        <v>372</v>
      </c>
      <c r="B200" s="43" t="s">
        <v>194</v>
      </c>
      <c r="C200" s="77">
        <v>5</v>
      </c>
      <c r="D200" s="77" t="s">
        <v>53</v>
      </c>
      <c r="E200" s="77">
        <v>1</v>
      </c>
      <c r="F200" s="77">
        <v>13</v>
      </c>
      <c r="G200" s="77" t="s">
        <v>53</v>
      </c>
      <c r="H200" s="77" t="s">
        <v>53</v>
      </c>
      <c r="I200" s="77">
        <v>1</v>
      </c>
      <c r="J200" s="77" t="s">
        <v>53</v>
      </c>
      <c r="K200" s="77" t="s">
        <v>53</v>
      </c>
      <c r="L200" s="77" t="s">
        <v>53</v>
      </c>
      <c r="M200" s="77" t="s">
        <v>53</v>
      </c>
      <c r="N200" s="77" t="s">
        <v>53</v>
      </c>
      <c r="O200" s="77">
        <v>20</v>
      </c>
    </row>
    <row r="201" spans="1:15">
      <c r="A201" s="42" t="s">
        <v>373</v>
      </c>
      <c r="B201" s="43" t="s">
        <v>194</v>
      </c>
      <c r="C201" s="78">
        <v>5</v>
      </c>
      <c r="D201" s="78" t="s">
        <v>53</v>
      </c>
      <c r="E201" s="78" t="s">
        <v>53</v>
      </c>
      <c r="F201" s="78">
        <v>1</v>
      </c>
      <c r="G201" s="78" t="s">
        <v>53</v>
      </c>
      <c r="H201" s="78">
        <v>3</v>
      </c>
      <c r="I201" s="78">
        <v>1</v>
      </c>
      <c r="J201" s="78" t="s">
        <v>53</v>
      </c>
      <c r="K201" s="78">
        <v>1</v>
      </c>
      <c r="L201" s="78" t="s">
        <v>53</v>
      </c>
      <c r="M201" s="78" t="s">
        <v>53</v>
      </c>
      <c r="N201" s="78" t="s">
        <v>53</v>
      </c>
      <c r="O201" s="78">
        <v>11</v>
      </c>
    </row>
    <row r="202" spans="1:15">
      <c r="A202" s="42" t="s">
        <v>374</v>
      </c>
      <c r="B202" s="43" t="s">
        <v>194</v>
      </c>
      <c r="C202" s="77">
        <v>3</v>
      </c>
      <c r="D202" s="77" t="s">
        <v>53</v>
      </c>
      <c r="E202" s="77">
        <v>1</v>
      </c>
      <c r="F202" s="77">
        <v>11</v>
      </c>
      <c r="G202" s="77" t="s">
        <v>53</v>
      </c>
      <c r="H202" s="77" t="s">
        <v>53</v>
      </c>
      <c r="I202" s="77" t="s">
        <v>53</v>
      </c>
      <c r="J202" s="77" t="s">
        <v>53</v>
      </c>
      <c r="K202" s="77" t="s">
        <v>53</v>
      </c>
      <c r="L202" s="77" t="s">
        <v>53</v>
      </c>
      <c r="M202" s="77" t="s">
        <v>53</v>
      </c>
      <c r="N202" s="77" t="s">
        <v>53</v>
      </c>
      <c r="O202" s="77">
        <v>15</v>
      </c>
    </row>
    <row r="203" spans="1:15">
      <c r="A203" s="42" t="s">
        <v>375</v>
      </c>
      <c r="B203" s="43" t="s">
        <v>194</v>
      </c>
      <c r="C203" s="77">
        <v>3</v>
      </c>
      <c r="D203" s="77" t="s">
        <v>53</v>
      </c>
      <c r="E203" s="77">
        <v>1</v>
      </c>
      <c r="F203" s="77">
        <v>10</v>
      </c>
      <c r="G203" s="77" t="s">
        <v>53</v>
      </c>
      <c r="H203" s="77">
        <v>2</v>
      </c>
      <c r="I203" s="77">
        <v>1</v>
      </c>
      <c r="J203" s="77" t="s">
        <v>53</v>
      </c>
      <c r="K203" s="77" t="s">
        <v>53</v>
      </c>
      <c r="L203" s="77" t="s">
        <v>53</v>
      </c>
      <c r="M203" s="77" t="s">
        <v>53</v>
      </c>
      <c r="N203" s="77" t="s">
        <v>53</v>
      </c>
      <c r="O203" s="77">
        <v>17</v>
      </c>
    </row>
    <row r="204" spans="1:15">
      <c r="A204" s="42" t="s">
        <v>376</v>
      </c>
      <c r="B204" s="43" t="s">
        <v>194</v>
      </c>
      <c r="C204" s="77">
        <v>2</v>
      </c>
      <c r="D204" s="77" t="s">
        <v>53</v>
      </c>
      <c r="E204" s="77" t="s">
        <v>53</v>
      </c>
      <c r="F204" s="77">
        <v>1</v>
      </c>
      <c r="G204" s="77" t="s">
        <v>53</v>
      </c>
      <c r="H204" s="77" t="s">
        <v>53</v>
      </c>
      <c r="I204" s="77" t="s">
        <v>53</v>
      </c>
      <c r="J204" s="77" t="s">
        <v>53</v>
      </c>
      <c r="K204" s="77" t="s">
        <v>53</v>
      </c>
      <c r="L204" s="77" t="s">
        <v>53</v>
      </c>
      <c r="M204" s="77" t="s">
        <v>53</v>
      </c>
      <c r="N204" s="77" t="s">
        <v>53</v>
      </c>
      <c r="O204" s="77">
        <v>3</v>
      </c>
    </row>
    <row r="205" spans="1:15">
      <c r="A205" s="42" t="s">
        <v>377</v>
      </c>
      <c r="B205" s="43" t="s">
        <v>194</v>
      </c>
      <c r="C205" s="78">
        <v>3</v>
      </c>
      <c r="D205" s="78" t="s">
        <v>53</v>
      </c>
      <c r="E205" s="78" t="s">
        <v>53</v>
      </c>
      <c r="F205" s="78">
        <v>10</v>
      </c>
      <c r="G205" s="78" t="s">
        <v>53</v>
      </c>
      <c r="H205" s="78">
        <v>1</v>
      </c>
      <c r="I205" s="78">
        <v>1</v>
      </c>
      <c r="J205" s="78" t="s">
        <v>53</v>
      </c>
      <c r="K205" s="78" t="s">
        <v>53</v>
      </c>
      <c r="L205" s="78" t="s">
        <v>53</v>
      </c>
      <c r="M205" s="78" t="s">
        <v>53</v>
      </c>
      <c r="N205" s="78" t="s">
        <v>53</v>
      </c>
      <c r="O205" s="78">
        <v>15</v>
      </c>
    </row>
    <row r="206" spans="1:15">
      <c r="A206" s="42" t="s">
        <v>378</v>
      </c>
      <c r="B206" s="43" t="s">
        <v>194</v>
      </c>
      <c r="C206" s="77">
        <v>3</v>
      </c>
      <c r="D206" s="77" t="s">
        <v>53</v>
      </c>
      <c r="E206" s="77" t="s">
        <v>53</v>
      </c>
      <c r="F206" s="77">
        <v>6</v>
      </c>
      <c r="G206" s="77" t="s">
        <v>53</v>
      </c>
      <c r="H206" s="77">
        <v>1</v>
      </c>
      <c r="I206" s="77">
        <v>1</v>
      </c>
      <c r="J206" s="77" t="s">
        <v>53</v>
      </c>
      <c r="K206" s="77" t="s">
        <v>53</v>
      </c>
      <c r="L206" s="77" t="s">
        <v>53</v>
      </c>
      <c r="M206" s="77" t="s">
        <v>53</v>
      </c>
      <c r="N206" s="77" t="s">
        <v>53</v>
      </c>
      <c r="O206" s="77">
        <v>11</v>
      </c>
    </row>
    <row r="207" spans="1:15">
      <c r="A207" s="42" t="s">
        <v>379</v>
      </c>
      <c r="B207" s="43" t="s">
        <v>194</v>
      </c>
      <c r="C207" s="78">
        <v>6</v>
      </c>
      <c r="D207" s="78" t="s">
        <v>53</v>
      </c>
      <c r="E207" s="78" t="s">
        <v>53</v>
      </c>
      <c r="F207" s="78">
        <v>9</v>
      </c>
      <c r="G207" s="78" t="s">
        <v>53</v>
      </c>
      <c r="H207" s="78" t="s">
        <v>53</v>
      </c>
      <c r="I207" s="78">
        <v>1</v>
      </c>
      <c r="J207" s="78" t="s">
        <v>53</v>
      </c>
      <c r="K207" s="78" t="s">
        <v>53</v>
      </c>
      <c r="L207" s="78" t="s">
        <v>53</v>
      </c>
      <c r="M207" s="78" t="s">
        <v>53</v>
      </c>
      <c r="N207" s="78" t="s">
        <v>53</v>
      </c>
      <c r="O207" s="78">
        <v>16</v>
      </c>
    </row>
    <row r="208" spans="1:15">
      <c r="A208" s="42" t="s">
        <v>380</v>
      </c>
      <c r="B208" s="43" t="s">
        <v>194</v>
      </c>
      <c r="C208" s="77">
        <v>17</v>
      </c>
      <c r="D208" s="77">
        <v>1</v>
      </c>
      <c r="E208" s="77">
        <v>1</v>
      </c>
      <c r="F208" s="77">
        <v>6</v>
      </c>
      <c r="G208" s="77" t="s">
        <v>53</v>
      </c>
      <c r="H208" s="77">
        <v>4</v>
      </c>
      <c r="I208" s="77">
        <v>4</v>
      </c>
      <c r="J208" s="77" t="s">
        <v>53</v>
      </c>
      <c r="K208" s="77">
        <v>2</v>
      </c>
      <c r="L208" s="77" t="s">
        <v>53</v>
      </c>
      <c r="M208" s="77" t="s">
        <v>53</v>
      </c>
      <c r="N208" s="77">
        <v>1</v>
      </c>
      <c r="O208" s="77">
        <v>36</v>
      </c>
    </row>
    <row r="209" spans="1:36">
      <c r="A209" s="42" t="s">
        <v>381</v>
      </c>
      <c r="B209" s="43" t="s">
        <v>194</v>
      </c>
      <c r="C209" s="78">
        <v>6</v>
      </c>
      <c r="D209" s="78" t="s">
        <v>53</v>
      </c>
      <c r="E209" s="78" t="s">
        <v>53</v>
      </c>
      <c r="F209" s="78">
        <v>1</v>
      </c>
      <c r="G209" s="78" t="s">
        <v>53</v>
      </c>
      <c r="H209" s="78" t="s">
        <v>53</v>
      </c>
      <c r="I209" s="78">
        <v>1</v>
      </c>
      <c r="J209" s="78" t="s">
        <v>53</v>
      </c>
      <c r="K209" s="78">
        <v>1</v>
      </c>
      <c r="L209" s="78" t="s">
        <v>53</v>
      </c>
      <c r="M209" s="78" t="s">
        <v>53</v>
      </c>
      <c r="N209" s="78" t="s">
        <v>53</v>
      </c>
      <c r="O209" s="78">
        <v>9</v>
      </c>
    </row>
    <row r="210" spans="1:36">
      <c r="A210" s="42" t="s">
        <v>382</v>
      </c>
      <c r="B210" s="43" t="s">
        <v>194</v>
      </c>
      <c r="C210" s="77">
        <v>3</v>
      </c>
      <c r="D210" s="77" t="s">
        <v>53</v>
      </c>
      <c r="E210" s="77" t="s">
        <v>53</v>
      </c>
      <c r="F210" s="77">
        <v>1</v>
      </c>
      <c r="G210" s="77" t="s">
        <v>53</v>
      </c>
      <c r="H210" s="77" t="s">
        <v>53</v>
      </c>
      <c r="I210" s="77" t="s">
        <v>53</v>
      </c>
      <c r="J210" s="77" t="s">
        <v>53</v>
      </c>
      <c r="K210" s="77" t="s">
        <v>53</v>
      </c>
      <c r="L210" s="77" t="s">
        <v>53</v>
      </c>
      <c r="M210" s="77" t="s">
        <v>53</v>
      </c>
      <c r="N210" s="77" t="s">
        <v>53</v>
      </c>
      <c r="O210" s="77">
        <v>4</v>
      </c>
    </row>
    <row r="211" spans="1:36">
      <c r="A211" s="42" t="s">
        <v>383</v>
      </c>
      <c r="B211" s="43" t="s">
        <v>194</v>
      </c>
      <c r="C211" s="78">
        <v>7</v>
      </c>
      <c r="D211" s="78" t="s">
        <v>53</v>
      </c>
      <c r="E211" s="78" t="s">
        <v>53</v>
      </c>
      <c r="F211" s="78">
        <v>10</v>
      </c>
      <c r="G211" s="78" t="s">
        <v>53</v>
      </c>
      <c r="H211" s="78" t="s">
        <v>53</v>
      </c>
      <c r="I211" s="78">
        <v>1</v>
      </c>
      <c r="J211" s="78" t="s">
        <v>53</v>
      </c>
      <c r="K211" s="78" t="s">
        <v>53</v>
      </c>
      <c r="L211" s="78" t="s">
        <v>53</v>
      </c>
      <c r="M211" s="78" t="s">
        <v>53</v>
      </c>
      <c r="N211" s="78" t="s">
        <v>53</v>
      </c>
      <c r="O211" s="78">
        <v>18</v>
      </c>
    </row>
    <row r="212" spans="1:36">
      <c r="A212" s="42" t="s">
        <v>384</v>
      </c>
      <c r="B212" s="43" t="s">
        <v>194</v>
      </c>
      <c r="C212" s="78">
        <v>2</v>
      </c>
      <c r="D212" s="78" t="s">
        <v>53</v>
      </c>
      <c r="E212" s="78" t="s">
        <v>53</v>
      </c>
      <c r="F212" s="78">
        <v>6</v>
      </c>
      <c r="G212" s="78" t="s">
        <v>53</v>
      </c>
      <c r="H212" s="78" t="s">
        <v>53</v>
      </c>
      <c r="I212" s="78" t="s">
        <v>53</v>
      </c>
      <c r="J212" s="78" t="s">
        <v>53</v>
      </c>
      <c r="K212" s="78" t="s">
        <v>53</v>
      </c>
      <c r="L212" s="78" t="s">
        <v>53</v>
      </c>
      <c r="M212" s="78" t="s">
        <v>53</v>
      </c>
      <c r="N212" s="78" t="s">
        <v>53</v>
      </c>
      <c r="O212" s="78">
        <v>8</v>
      </c>
    </row>
    <row r="213" spans="1:36">
      <c r="A213" s="42" t="s">
        <v>385</v>
      </c>
      <c r="B213" s="43" t="s">
        <v>194</v>
      </c>
      <c r="C213" s="77">
        <v>7</v>
      </c>
      <c r="D213" s="77" t="s">
        <v>53</v>
      </c>
      <c r="E213" s="77">
        <v>1</v>
      </c>
      <c r="F213" s="77">
        <v>2</v>
      </c>
      <c r="G213" s="77" t="s">
        <v>53</v>
      </c>
      <c r="H213" s="77" t="s">
        <v>53</v>
      </c>
      <c r="I213" s="77">
        <v>1</v>
      </c>
      <c r="J213" s="77" t="s">
        <v>53</v>
      </c>
      <c r="K213" s="77" t="s">
        <v>53</v>
      </c>
      <c r="L213" s="77" t="s">
        <v>53</v>
      </c>
      <c r="M213" s="77" t="s">
        <v>53</v>
      </c>
      <c r="N213" s="77" t="s">
        <v>53</v>
      </c>
      <c r="O213" s="77">
        <v>11</v>
      </c>
    </row>
    <row r="214" spans="1:36">
      <c r="A214" s="42" t="s">
        <v>386</v>
      </c>
      <c r="B214" s="43" t="s">
        <v>194</v>
      </c>
      <c r="C214" s="78">
        <v>4</v>
      </c>
      <c r="D214" s="78" t="s">
        <v>53</v>
      </c>
      <c r="E214" s="78" t="s">
        <v>53</v>
      </c>
      <c r="F214" s="78">
        <v>2</v>
      </c>
      <c r="G214" s="78" t="s">
        <v>53</v>
      </c>
      <c r="H214" s="78" t="s">
        <v>53</v>
      </c>
      <c r="I214" s="78">
        <v>1</v>
      </c>
      <c r="J214" s="78" t="s">
        <v>53</v>
      </c>
      <c r="K214" s="78" t="s">
        <v>53</v>
      </c>
      <c r="L214" s="78" t="s">
        <v>53</v>
      </c>
      <c r="M214" s="78" t="s">
        <v>53</v>
      </c>
      <c r="N214" s="78" t="s">
        <v>53</v>
      </c>
      <c r="O214" s="78">
        <v>7</v>
      </c>
    </row>
    <row r="215" spans="1:36">
      <c r="A215" s="42" t="s">
        <v>387</v>
      </c>
      <c r="B215" s="43" t="s">
        <v>194</v>
      </c>
      <c r="C215" s="78">
        <v>5</v>
      </c>
      <c r="D215" s="78" t="s">
        <v>53</v>
      </c>
      <c r="E215" s="78" t="s">
        <v>53</v>
      </c>
      <c r="F215" s="78">
        <v>1</v>
      </c>
      <c r="G215" s="78" t="s">
        <v>53</v>
      </c>
      <c r="H215" s="78">
        <v>3</v>
      </c>
      <c r="I215" s="78">
        <v>1</v>
      </c>
      <c r="J215" s="78" t="s">
        <v>53</v>
      </c>
      <c r="K215" s="78" t="s">
        <v>53</v>
      </c>
      <c r="L215" s="78" t="s">
        <v>53</v>
      </c>
      <c r="M215" s="78" t="s">
        <v>53</v>
      </c>
      <c r="N215" s="78" t="s">
        <v>53</v>
      </c>
      <c r="O215" s="78">
        <v>10</v>
      </c>
    </row>
    <row r="219" spans="1:36">
      <c r="A219" s="436" t="s">
        <v>198</v>
      </c>
      <c r="B219" s="437"/>
      <c r="C219" s="438" t="s">
        <v>412</v>
      </c>
      <c r="D219" s="439"/>
      <c r="E219" s="439"/>
      <c r="F219" s="439"/>
      <c r="G219" s="439"/>
      <c r="H219" s="439"/>
      <c r="I219" s="439"/>
      <c r="J219" s="439"/>
      <c r="K219" s="439"/>
      <c r="L219" s="439"/>
      <c r="M219" s="439"/>
      <c r="N219" s="439"/>
      <c r="O219" s="439"/>
      <c r="P219" s="439"/>
      <c r="Q219" s="439"/>
      <c r="R219" s="439"/>
      <c r="S219" s="439"/>
      <c r="T219" s="439"/>
      <c r="U219" s="439"/>
      <c r="V219" s="439"/>
      <c r="W219" s="439"/>
      <c r="X219" s="439"/>
      <c r="Y219" s="439"/>
      <c r="Z219" s="439"/>
      <c r="AA219" s="439"/>
      <c r="AB219" s="439"/>
      <c r="AC219" s="439"/>
      <c r="AD219" s="439"/>
      <c r="AE219" s="439"/>
      <c r="AF219" s="439"/>
      <c r="AG219" s="439"/>
      <c r="AH219" s="439"/>
      <c r="AI219" s="439"/>
      <c r="AJ219" s="439"/>
    </row>
    <row r="220" spans="1:36">
      <c r="A220" s="436" t="s">
        <v>356</v>
      </c>
      <c r="B220" s="437"/>
      <c r="C220" s="438" t="s">
        <v>196</v>
      </c>
      <c r="D220" s="439"/>
      <c r="E220" s="439"/>
      <c r="F220" s="439"/>
      <c r="G220" s="439"/>
      <c r="H220" s="439"/>
      <c r="I220" s="439"/>
      <c r="J220" s="439"/>
      <c r="K220" s="439"/>
      <c r="L220" s="439"/>
      <c r="M220" s="439"/>
      <c r="N220" s="439"/>
      <c r="O220" s="439"/>
      <c r="P220" s="439"/>
      <c r="Q220" s="439"/>
      <c r="R220" s="439"/>
      <c r="S220" s="439"/>
      <c r="T220" s="439"/>
      <c r="U220" s="439"/>
      <c r="V220" s="439"/>
      <c r="W220" s="439"/>
      <c r="X220" s="439"/>
      <c r="Y220" s="439"/>
      <c r="Z220" s="439"/>
      <c r="AA220" s="439"/>
      <c r="AB220" s="439"/>
      <c r="AC220" s="439"/>
      <c r="AD220" s="439"/>
      <c r="AE220" s="439"/>
      <c r="AF220" s="439"/>
      <c r="AG220" s="439"/>
      <c r="AH220" s="439"/>
      <c r="AI220" s="439"/>
      <c r="AJ220" s="439"/>
    </row>
    <row r="221" spans="1:36">
      <c r="A221" s="436" t="s">
        <v>348</v>
      </c>
      <c r="B221" s="437"/>
      <c r="C221" s="438" t="s">
        <v>349</v>
      </c>
      <c r="D221" s="439"/>
      <c r="E221" s="439"/>
      <c r="F221" s="439"/>
      <c r="G221" s="439"/>
      <c r="H221" s="439"/>
      <c r="I221" s="439"/>
      <c r="J221" s="439"/>
      <c r="K221" s="439"/>
      <c r="L221" s="439"/>
      <c r="M221" s="439"/>
      <c r="N221" s="439"/>
      <c r="O221" s="439"/>
      <c r="P221" s="439"/>
      <c r="Q221" s="439"/>
      <c r="R221" s="439"/>
      <c r="S221" s="439"/>
      <c r="T221" s="439"/>
      <c r="U221" s="439"/>
      <c r="V221" s="439"/>
      <c r="W221" s="439"/>
      <c r="X221" s="439"/>
      <c r="Y221" s="439"/>
      <c r="Z221" s="439"/>
      <c r="AA221" s="439"/>
      <c r="AB221" s="439"/>
      <c r="AC221" s="439"/>
      <c r="AD221" s="439"/>
      <c r="AE221" s="439"/>
      <c r="AF221" s="439"/>
      <c r="AG221" s="439"/>
      <c r="AH221" s="439"/>
      <c r="AI221" s="439"/>
      <c r="AJ221" s="439"/>
    </row>
    <row r="222" spans="1:36">
      <c r="A222" s="436" t="s">
        <v>350</v>
      </c>
      <c r="B222" s="437"/>
      <c r="C222" s="438" t="s">
        <v>196</v>
      </c>
      <c r="D222" s="439"/>
      <c r="E222" s="439"/>
      <c r="F222" s="439"/>
      <c r="G222" s="439"/>
      <c r="H222" s="439"/>
      <c r="I222" s="439"/>
      <c r="J222" s="439"/>
      <c r="K222" s="439"/>
      <c r="L222" s="439"/>
      <c r="M222" s="439"/>
      <c r="N222" s="439"/>
      <c r="O222" s="439"/>
      <c r="P222" s="439"/>
      <c r="Q222" s="439"/>
      <c r="R222" s="439"/>
      <c r="S222" s="439"/>
      <c r="T222" s="439"/>
      <c r="U222" s="439"/>
      <c r="V222" s="439"/>
      <c r="W222" s="439"/>
      <c r="X222" s="439"/>
      <c r="Y222" s="439"/>
      <c r="Z222" s="439"/>
      <c r="AA222" s="439"/>
      <c r="AB222" s="439"/>
      <c r="AC222" s="439"/>
      <c r="AD222" s="439"/>
      <c r="AE222" s="439"/>
      <c r="AF222" s="439"/>
      <c r="AG222" s="439"/>
      <c r="AH222" s="439"/>
      <c r="AI222" s="439"/>
      <c r="AJ222" s="439"/>
    </row>
    <row r="223" spans="1:36">
      <c r="A223" s="436" t="s">
        <v>352</v>
      </c>
      <c r="B223" s="437"/>
      <c r="C223" s="438" t="s">
        <v>413</v>
      </c>
      <c r="D223" s="439"/>
      <c r="E223" s="439"/>
      <c r="F223" s="439"/>
      <c r="G223" s="439"/>
      <c r="H223" s="439"/>
      <c r="I223" s="439"/>
      <c r="J223" s="439"/>
      <c r="K223" s="439"/>
      <c r="L223" s="439"/>
      <c r="M223" s="439"/>
      <c r="N223" s="439"/>
      <c r="O223" s="439"/>
      <c r="P223" s="439"/>
      <c r="Q223" s="439"/>
      <c r="R223" s="439"/>
      <c r="S223" s="439"/>
      <c r="T223" s="439"/>
      <c r="U223" s="439"/>
      <c r="V223" s="439"/>
      <c r="W223" s="439"/>
      <c r="X223" s="439"/>
      <c r="Y223" s="439"/>
      <c r="Z223" s="439"/>
      <c r="AA223" s="439"/>
      <c r="AB223" s="439"/>
      <c r="AC223" s="439"/>
      <c r="AD223" s="439"/>
      <c r="AE223" s="439"/>
      <c r="AF223" s="439"/>
      <c r="AG223" s="439"/>
      <c r="AH223" s="439"/>
      <c r="AI223" s="439"/>
      <c r="AJ223" s="439"/>
    </row>
    <row r="224" spans="1:36">
      <c r="A224" s="436" t="s">
        <v>354</v>
      </c>
      <c r="B224" s="437"/>
      <c r="C224" s="438" t="s">
        <v>196</v>
      </c>
      <c r="D224" s="439"/>
      <c r="E224" s="439"/>
      <c r="F224" s="439"/>
      <c r="G224" s="439"/>
      <c r="H224" s="439"/>
      <c r="I224" s="439"/>
      <c r="J224" s="439"/>
      <c r="K224" s="439"/>
      <c r="L224" s="439"/>
      <c r="M224" s="439"/>
      <c r="N224" s="439"/>
      <c r="O224" s="439"/>
      <c r="P224" s="439"/>
      <c r="Q224" s="439"/>
      <c r="R224" s="439"/>
      <c r="S224" s="439"/>
      <c r="T224" s="439"/>
      <c r="U224" s="439"/>
      <c r="V224" s="439"/>
      <c r="W224" s="439"/>
      <c r="X224" s="439"/>
      <c r="Y224" s="439"/>
      <c r="Z224" s="439"/>
      <c r="AA224" s="439"/>
      <c r="AB224" s="439"/>
      <c r="AC224" s="439"/>
      <c r="AD224" s="439"/>
      <c r="AE224" s="439"/>
      <c r="AF224" s="439"/>
      <c r="AG224" s="439"/>
      <c r="AH224" s="439"/>
      <c r="AI224" s="439"/>
      <c r="AJ224" s="439"/>
    </row>
    <row r="225" spans="1:36">
      <c r="A225" s="436" t="s">
        <v>197</v>
      </c>
      <c r="B225" s="437"/>
      <c r="C225" s="438" t="s">
        <v>355</v>
      </c>
      <c r="D225" s="439"/>
      <c r="E225" s="439"/>
      <c r="F225" s="439"/>
      <c r="G225" s="439"/>
      <c r="H225" s="439"/>
      <c r="I225" s="439"/>
      <c r="J225" s="439"/>
      <c r="K225" s="439"/>
      <c r="L225" s="439"/>
      <c r="M225" s="439"/>
      <c r="N225" s="439"/>
      <c r="O225" s="439"/>
      <c r="P225" s="439"/>
      <c r="Q225" s="439"/>
      <c r="R225" s="439"/>
      <c r="S225" s="439"/>
      <c r="T225" s="439"/>
      <c r="U225" s="439"/>
      <c r="V225" s="439"/>
      <c r="W225" s="439"/>
      <c r="X225" s="439"/>
      <c r="Y225" s="439"/>
      <c r="Z225" s="439"/>
      <c r="AA225" s="439"/>
      <c r="AB225" s="439"/>
      <c r="AC225" s="439"/>
      <c r="AD225" s="439"/>
      <c r="AE225" s="439"/>
      <c r="AF225" s="439"/>
      <c r="AG225" s="439"/>
      <c r="AH225" s="439"/>
      <c r="AI225" s="439"/>
      <c r="AJ225" s="439"/>
    </row>
    <row r="226" spans="1:36">
      <c r="A226" s="436" t="s">
        <v>351</v>
      </c>
      <c r="B226" s="437"/>
      <c r="C226" s="438" t="s">
        <v>414</v>
      </c>
      <c r="D226" s="439"/>
      <c r="E226" s="439"/>
      <c r="F226" s="439"/>
      <c r="G226" s="439"/>
      <c r="H226" s="439"/>
      <c r="I226" s="439"/>
      <c r="J226" s="439"/>
      <c r="K226" s="439"/>
      <c r="L226" s="439"/>
      <c r="M226" s="439"/>
      <c r="N226" s="439"/>
      <c r="O226" s="439"/>
      <c r="P226" s="439"/>
      <c r="Q226" s="439"/>
      <c r="R226" s="439"/>
      <c r="S226" s="439"/>
      <c r="T226" s="439"/>
      <c r="U226" s="439"/>
      <c r="V226" s="439"/>
      <c r="W226" s="439"/>
      <c r="X226" s="439"/>
      <c r="Y226" s="439"/>
      <c r="Z226" s="439"/>
      <c r="AA226" s="439"/>
      <c r="AB226" s="439"/>
      <c r="AC226" s="439"/>
      <c r="AD226" s="439"/>
      <c r="AE226" s="439"/>
      <c r="AF226" s="439"/>
      <c r="AG226" s="439"/>
      <c r="AH226" s="439"/>
      <c r="AI226" s="439"/>
      <c r="AJ226" s="439"/>
    </row>
    <row r="227" spans="1:36" ht="30.75" customHeight="1">
      <c r="A227" s="431" t="s">
        <v>253</v>
      </c>
      <c r="B227" s="432"/>
      <c r="C227" s="433" t="s">
        <v>79</v>
      </c>
      <c r="D227" s="434"/>
      <c r="E227" s="433" t="s">
        <v>415</v>
      </c>
      <c r="F227" s="434"/>
      <c r="G227" s="433" t="s">
        <v>416</v>
      </c>
      <c r="H227" s="434"/>
      <c r="I227" s="433" t="s">
        <v>417</v>
      </c>
      <c r="J227" s="434"/>
      <c r="K227" s="433" t="s">
        <v>418</v>
      </c>
      <c r="L227" s="434"/>
      <c r="M227" s="433" t="s">
        <v>419</v>
      </c>
      <c r="N227" s="434"/>
      <c r="O227" s="433" t="s">
        <v>420</v>
      </c>
      <c r="P227" s="434"/>
      <c r="Q227" s="433" t="s">
        <v>421</v>
      </c>
      <c r="R227" s="434"/>
      <c r="S227" s="433" t="s">
        <v>422</v>
      </c>
      <c r="T227" s="434"/>
      <c r="U227" s="433" t="s">
        <v>423</v>
      </c>
      <c r="V227" s="434"/>
      <c r="W227" s="433" t="s">
        <v>424</v>
      </c>
      <c r="X227" s="434"/>
      <c r="Y227" s="433" t="s">
        <v>425</v>
      </c>
      <c r="Z227" s="434"/>
      <c r="AA227" s="433" t="s">
        <v>426</v>
      </c>
      <c r="AB227" s="434"/>
      <c r="AC227" s="433" t="s">
        <v>427</v>
      </c>
      <c r="AD227" s="434"/>
      <c r="AE227" s="433" t="s">
        <v>428</v>
      </c>
      <c r="AF227" s="434"/>
      <c r="AG227" s="433" t="s">
        <v>429</v>
      </c>
      <c r="AH227" s="434"/>
      <c r="AI227" s="433" t="s">
        <v>430</v>
      </c>
      <c r="AJ227" s="434"/>
    </row>
    <row r="229" spans="1:36" ht="15.75" customHeight="1">
      <c r="A229" s="42" t="s">
        <v>233</v>
      </c>
      <c r="B229" s="43" t="s">
        <v>194</v>
      </c>
      <c r="C229" s="81" t="s">
        <v>194</v>
      </c>
      <c r="D229" s="82">
        <v>6222</v>
      </c>
      <c r="E229" s="81" t="s">
        <v>194</v>
      </c>
      <c r="F229" s="82">
        <v>10</v>
      </c>
      <c r="G229" s="81" t="s">
        <v>194</v>
      </c>
      <c r="H229" s="82">
        <v>66</v>
      </c>
      <c r="I229" s="81" t="s">
        <v>194</v>
      </c>
      <c r="J229" s="82">
        <v>3</v>
      </c>
      <c r="K229" s="81" t="s">
        <v>194</v>
      </c>
      <c r="L229" s="82">
        <v>113</v>
      </c>
      <c r="M229" s="81" t="s">
        <v>194</v>
      </c>
      <c r="N229" s="82">
        <v>44</v>
      </c>
      <c r="O229" s="81" t="s">
        <v>194</v>
      </c>
      <c r="P229" s="82">
        <v>2</v>
      </c>
      <c r="Q229" s="81" t="s">
        <v>194</v>
      </c>
      <c r="R229" s="82">
        <v>2751</v>
      </c>
      <c r="S229" s="81" t="s">
        <v>194</v>
      </c>
      <c r="T229" s="82">
        <v>961</v>
      </c>
      <c r="U229" s="81" t="s">
        <v>194</v>
      </c>
      <c r="V229" s="82">
        <v>944</v>
      </c>
      <c r="W229" s="81" t="s">
        <v>194</v>
      </c>
      <c r="X229" s="82">
        <v>747</v>
      </c>
      <c r="Y229" s="81" t="s">
        <v>194</v>
      </c>
      <c r="Z229" s="82">
        <v>80</v>
      </c>
      <c r="AA229" s="81" t="s">
        <v>194</v>
      </c>
      <c r="AB229" s="82">
        <v>960</v>
      </c>
      <c r="AC229" s="81" t="s">
        <v>194</v>
      </c>
      <c r="AD229" s="82">
        <v>406</v>
      </c>
      <c r="AE229" s="81" t="s">
        <v>194</v>
      </c>
      <c r="AF229" s="82">
        <v>67</v>
      </c>
      <c r="AG229" s="81" t="s">
        <v>194</v>
      </c>
      <c r="AH229" s="82">
        <v>345</v>
      </c>
      <c r="AI229" s="81" t="s">
        <v>194</v>
      </c>
      <c r="AJ229" s="82">
        <v>295</v>
      </c>
    </row>
    <row r="230" spans="1:36" ht="15.75" customHeight="1">
      <c r="A230" s="42" t="s">
        <v>234</v>
      </c>
      <c r="B230" s="43" t="s">
        <v>194</v>
      </c>
      <c r="C230" s="81" t="s">
        <v>194</v>
      </c>
      <c r="D230" s="82">
        <v>979</v>
      </c>
      <c r="E230" s="81" t="s">
        <v>194</v>
      </c>
      <c r="F230" s="82">
        <v>3</v>
      </c>
      <c r="G230" s="81" t="s">
        <v>194</v>
      </c>
      <c r="H230" s="82">
        <v>18</v>
      </c>
      <c r="I230" s="81" t="s">
        <v>194</v>
      </c>
      <c r="J230" s="82">
        <v>1</v>
      </c>
      <c r="K230" s="81" t="s">
        <v>194</v>
      </c>
      <c r="L230" s="82">
        <v>26</v>
      </c>
      <c r="M230" s="81" t="s">
        <v>194</v>
      </c>
      <c r="N230" s="82">
        <v>3</v>
      </c>
      <c r="O230" s="81" t="s">
        <v>194</v>
      </c>
      <c r="P230" s="82" t="s">
        <v>53</v>
      </c>
      <c r="Q230" s="81" t="s">
        <v>194</v>
      </c>
      <c r="R230" s="82">
        <v>434</v>
      </c>
      <c r="S230" s="81" t="s">
        <v>194</v>
      </c>
      <c r="T230" s="82">
        <v>161</v>
      </c>
      <c r="U230" s="81" t="s">
        <v>194</v>
      </c>
      <c r="V230" s="82">
        <v>136</v>
      </c>
      <c r="W230" s="81" t="s">
        <v>194</v>
      </c>
      <c r="X230" s="82">
        <v>117</v>
      </c>
      <c r="Y230" s="81" t="s">
        <v>194</v>
      </c>
      <c r="Z230" s="82">
        <v>17</v>
      </c>
      <c r="AA230" s="81" t="s">
        <v>194</v>
      </c>
      <c r="AB230" s="82">
        <v>140</v>
      </c>
      <c r="AC230" s="81" t="s">
        <v>194</v>
      </c>
      <c r="AD230" s="82">
        <v>67</v>
      </c>
      <c r="AE230" s="81" t="s">
        <v>194</v>
      </c>
      <c r="AF230" s="82">
        <v>10</v>
      </c>
      <c r="AG230" s="81" t="s">
        <v>194</v>
      </c>
      <c r="AH230" s="82">
        <v>54</v>
      </c>
      <c r="AI230" s="81" t="s">
        <v>194</v>
      </c>
      <c r="AJ230" s="82">
        <v>40</v>
      </c>
    </row>
    <row r="231" spans="1:36" ht="15.75" customHeight="1">
      <c r="A231" s="42" t="s">
        <v>235</v>
      </c>
      <c r="B231" s="43" t="s">
        <v>194</v>
      </c>
      <c r="C231" s="81" t="s">
        <v>194</v>
      </c>
      <c r="D231" s="82">
        <v>6</v>
      </c>
      <c r="E231" s="81" t="s">
        <v>194</v>
      </c>
      <c r="F231" s="82" t="s">
        <v>53</v>
      </c>
      <c r="G231" s="81" t="s">
        <v>194</v>
      </c>
      <c r="H231" s="82" t="s">
        <v>53</v>
      </c>
      <c r="I231" s="81" t="s">
        <v>194</v>
      </c>
      <c r="J231" s="82" t="s">
        <v>53</v>
      </c>
      <c r="K231" s="81" t="s">
        <v>194</v>
      </c>
      <c r="L231" s="82">
        <v>1</v>
      </c>
      <c r="M231" s="81" t="s">
        <v>194</v>
      </c>
      <c r="N231" s="82" t="s">
        <v>53</v>
      </c>
      <c r="O231" s="81" t="s">
        <v>194</v>
      </c>
      <c r="P231" s="82" t="s">
        <v>53</v>
      </c>
      <c r="Q231" s="81" t="s">
        <v>194</v>
      </c>
      <c r="R231" s="82">
        <v>3</v>
      </c>
      <c r="S231" s="81" t="s">
        <v>194</v>
      </c>
      <c r="T231" s="82">
        <v>1</v>
      </c>
      <c r="U231" s="81" t="s">
        <v>194</v>
      </c>
      <c r="V231" s="82">
        <v>1</v>
      </c>
      <c r="W231" s="81" t="s">
        <v>194</v>
      </c>
      <c r="X231" s="82">
        <v>1</v>
      </c>
      <c r="Y231" s="81" t="s">
        <v>194</v>
      </c>
      <c r="Z231" s="82" t="s">
        <v>53</v>
      </c>
      <c r="AA231" s="81" t="s">
        <v>194</v>
      </c>
      <c r="AB231" s="82">
        <v>1</v>
      </c>
      <c r="AC231" s="81" t="s">
        <v>194</v>
      </c>
      <c r="AD231" s="82">
        <v>1</v>
      </c>
      <c r="AE231" s="81" t="s">
        <v>194</v>
      </c>
      <c r="AF231" s="82" t="s">
        <v>53</v>
      </c>
      <c r="AG231" s="81" t="s">
        <v>194</v>
      </c>
      <c r="AH231" s="82" t="s">
        <v>53</v>
      </c>
      <c r="AI231" s="81" t="s">
        <v>194</v>
      </c>
      <c r="AJ231" s="82" t="s">
        <v>53</v>
      </c>
    </row>
    <row r="232" spans="1:36" ht="15.75" customHeight="1">
      <c r="A232" s="42" t="s">
        <v>236</v>
      </c>
      <c r="B232" s="43" t="s">
        <v>194</v>
      </c>
      <c r="C232" s="81" t="s">
        <v>194</v>
      </c>
      <c r="D232" s="82">
        <v>3</v>
      </c>
      <c r="E232" s="81" t="s">
        <v>194</v>
      </c>
      <c r="F232" s="82" t="s">
        <v>53</v>
      </c>
      <c r="G232" s="81" t="s">
        <v>194</v>
      </c>
      <c r="H232" s="82" t="s">
        <v>53</v>
      </c>
      <c r="I232" s="81" t="s">
        <v>194</v>
      </c>
      <c r="J232" s="82" t="s">
        <v>53</v>
      </c>
      <c r="K232" s="81" t="s">
        <v>194</v>
      </c>
      <c r="L232" s="82" t="s">
        <v>53</v>
      </c>
      <c r="M232" s="81" t="s">
        <v>194</v>
      </c>
      <c r="N232" s="82" t="s">
        <v>53</v>
      </c>
      <c r="O232" s="81" t="s">
        <v>194</v>
      </c>
      <c r="P232" s="82" t="s">
        <v>53</v>
      </c>
      <c r="Q232" s="81" t="s">
        <v>194</v>
      </c>
      <c r="R232" s="82">
        <v>2</v>
      </c>
      <c r="S232" s="81" t="s">
        <v>194</v>
      </c>
      <c r="T232" s="82" t="s">
        <v>53</v>
      </c>
      <c r="U232" s="81" t="s">
        <v>194</v>
      </c>
      <c r="V232" s="82">
        <v>1</v>
      </c>
      <c r="W232" s="81" t="s">
        <v>194</v>
      </c>
      <c r="X232" s="82">
        <v>1</v>
      </c>
      <c r="Y232" s="81" t="s">
        <v>194</v>
      </c>
      <c r="Z232" s="82" t="s">
        <v>53</v>
      </c>
      <c r="AA232" s="81" t="s">
        <v>194</v>
      </c>
      <c r="AB232" s="82" t="s">
        <v>53</v>
      </c>
      <c r="AC232" s="81" t="s">
        <v>194</v>
      </c>
      <c r="AD232" s="82" t="s">
        <v>53</v>
      </c>
      <c r="AE232" s="81" t="s">
        <v>194</v>
      </c>
      <c r="AF232" s="82" t="s">
        <v>53</v>
      </c>
      <c r="AG232" s="81" t="s">
        <v>194</v>
      </c>
      <c r="AH232" s="82" t="s">
        <v>53</v>
      </c>
      <c r="AI232" s="81" t="s">
        <v>194</v>
      </c>
      <c r="AJ232" s="82" t="s">
        <v>53</v>
      </c>
    </row>
    <row r="233" spans="1:36" ht="15.75" customHeight="1">
      <c r="A233" s="42" t="s">
        <v>237</v>
      </c>
      <c r="B233" s="43" t="s">
        <v>194</v>
      </c>
      <c r="C233" s="81" t="s">
        <v>194</v>
      </c>
      <c r="D233" s="82">
        <v>7</v>
      </c>
      <c r="E233" s="81" t="s">
        <v>194</v>
      </c>
      <c r="F233" s="82" t="s">
        <v>53</v>
      </c>
      <c r="G233" s="81" t="s">
        <v>194</v>
      </c>
      <c r="H233" s="82" t="s">
        <v>53</v>
      </c>
      <c r="I233" s="81" t="s">
        <v>194</v>
      </c>
      <c r="J233" s="82" t="s">
        <v>53</v>
      </c>
      <c r="K233" s="81" t="s">
        <v>194</v>
      </c>
      <c r="L233" s="82">
        <v>1</v>
      </c>
      <c r="M233" s="81" t="s">
        <v>194</v>
      </c>
      <c r="N233" s="82" t="s">
        <v>53</v>
      </c>
      <c r="O233" s="81" t="s">
        <v>194</v>
      </c>
      <c r="P233" s="82" t="s">
        <v>53</v>
      </c>
      <c r="Q233" s="81" t="s">
        <v>194</v>
      </c>
      <c r="R233" s="82">
        <v>5</v>
      </c>
      <c r="S233" s="81" t="s">
        <v>194</v>
      </c>
      <c r="T233" s="82">
        <v>2</v>
      </c>
      <c r="U233" s="81" t="s">
        <v>194</v>
      </c>
      <c r="V233" s="82">
        <v>2</v>
      </c>
      <c r="W233" s="81" t="s">
        <v>194</v>
      </c>
      <c r="X233" s="82">
        <v>1</v>
      </c>
      <c r="Y233" s="81" t="s">
        <v>194</v>
      </c>
      <c r="Z233" s="82" t="s">
        <v>53</v>
      </c>
      <c r="AA233" s="81" t="s">
        <v>194</v>
      </c>
      <c r="AB233" s="82" t="s">
        <v>53</v>
      </c>
      <c r="AC233" s="81" t="s">
        <v>194</v>
      </c>
      <c r="AD233" s="82" t="s">
        <v>53</v>
      </c>
      <c r="AE233" s="81" t="s">
        <v>194</v>
      </c>
      <c r="AF233" s="82" t="s">
        <v>53</v>
      </c>
      <c r="AG233" s="81" t="s">
        <v>194</v>
      </c>
      <c r="AH233" s="82" t="s">
        <v>53</v>
      </c>
      <c r="AI233" s="81" t="s">
        <v>194</v>
      </c>
      <c r="AJ233" s="82" t="s">
        <v>53</v>
      </c>
    </row>
    <row r="234" spans="1:36" ht="15.75" customHeight="1">
      <c r="A234" s="42" t="s">
        <v>238</v>
      </c>
      <c r="B234" s="43" t="s">
        <v>194</v>
      </c>
      <c r="C234" s="81" t="s">
        <v>194</v>
      </c>
      <c r="D234" s="82">
        <v>11</v>
      </c>
      <c r="E234" s="81" t="s">
        <v>194</v>
      </c>
      <c r="F234" s="82" t="s">
        <v>53</v>
      </c>
      <c r="G234" s="81" t="s">
        <v>194</v>
      </c>
      <c r="H234" s="82" t="s">
        <v>53</v>
      </c>
      <c r="I234" s="81" t="s">
        <v>194</v>
      </c>
      <c r="J234" s="82" t="s">
        <v>53</v>
      </c>
      <c r="K234" s="81" t="s">
        <v>194</v>
      </c>
      <c r="L234" s="82" t="s">
        <v>53</v>
      </c>
      <c r="M234" s="81" t="s">
        <v>194</v>
      </c>
      <c r="N234" s="82" t="s">
        <v>53</v>
      </c>
      <c r="O234" s="81" t="s">
        <v>194</v>
      </c>
      <c r="P234" s="82" t="s">
        <v>53</v>
      </c>
      <c r="Q234" s="81" t="s">
        <v>194</v>
      </c>
      <c r="R234" s="82">
        <v>5</v>
      </c>
      <c r="S234" s="81" t="s">
        <v>194</v>
      </c>
      <c r="T234" s="82">
        <v>2</v>
      </c>
      <c r="U234" s="81" t="s">
        <v>194</v>
      </c>
      <c r="V234" s="82">
        <v>2</v>
      </c>
      <c r="W234" s="81" t="s">
        <v>194</v>
      </c>
      <c r="X234" s="82">
        <v>1</v>
      </c>
      <c r="Y234" s="81" t="s">
        <v>194</v>
      </c>
      <c r="Z234" s="82" t="s">
        <v>53</v>
      </c>
      <c r="AA234" s="81" t="s">
        <v>194</v>
      </c>
      <c r="AB234" s="82">
        <v>1</v>
      </c>
      <c r="AC234" s="81" t="s">
        <v>194</v>
      </c>
      <c r="AD234" s="82">
        <v>1</v>
      </c>
      <c r="AE234" s="81" t="s">
        <v>194</v>
      </c>
      <c r="AF234" s="82" t="s">
        <v>53</v>
      </c>
      <c r="AG234" s="81" t="s">
        <v>194</v>
      </c>
      <c r="AH234" s="82">
        <v>2</v>
      </c>
      <c r="AI234" s="81" t="s">
        <v>194</v>
      </c>
      <c r="AJ234" s="82">
        <v>1</v>
      </c>
    </row>
    <row r="235" spans="1:36" ht="15.75" customHeight="1">
      <c r="A235" s="42" t="s">
        <v>239</v>
      </c>
      <c r="B235" s="43" t="s">
        <v>194</v>
      </c>
      <c r="C235" s="81" t="s">
        <v>194</v>
      </c>
      <c r="D235" s="82">
        <v>6</v>
      </c>
      <c r="E235" s="81" t="s">
        <v>194</v>
      </c>
      <c r="F235" s="82" t="s">
        <v>53</v>
      </c>
      <c r="G235" s="81" t="s">
        <v>194</v>
      </c>
      <c r="H235" s="82" t="s">
        <v>53</v>
      </c>
      <c r="I235" s="81" t="s">
        <v>194</v>
      </c>
      <c r="J235" s="82" t="s">
        <v>53</v>
      </c>
      <c r="K235" s="81" t="s">
        <v>194</v>
      </c>
      <c r="L235" s="82">
        <v>1</v>
      </c>
      <c r="M235" s="81" t="s">
        <v>194</v>
      </c>
      <c r="N235" s="82" t="s">
        <v>53</v>
      </c>
      <c r="O235" s="81" t="s">
        <v>194</v>
      </c>
      <c r="P235" s="82" t="s">
        <v>53</v>
      </c>
      <c r="Q235" s="81" t="s">
        <v>194</v>
      </c>
      <c r="R235" s="82">
        <v>3</v>
      </c>
      <c r="S235" s="81" t="s">
        <v>194</v>
      </c>
      <c r="T235" s="82">
        <v>1</v>
      </c>
      <c r="U235" s="81" t="s">
        <v>194</v>
      </c>
      <c r="V235" s="82">
        <v>1</v>
      </c>
      <c r="W235" s="81" t="s">
        <v>194</v>
      </c>
      <c r="X235" s="82">
        <v>1</v>
      </c>
      <c r="Y235" s="81" t="s">
        <v>194</v>
      </c>
      <c r="Z235" s="82" t="s">
        <v>53</v>
      </c>
      <c r="AA235" s="81" t="s">
        <v>194</v>
      </c>
      <c r="AB235" s="82" t="s">
        <v>53</v>
      </c>
      <c r="AC235" s="81" t="s">
        <v>194</v>
      </c>
      <c r="AD235" s="82" t="s">
        <v>53</v>
      </c>
      <c r="AE235" s="81" t="s">
        <v>194</v>
      </c>
      <c r="AF235" s="82" t="s">
        <v>53</v>
      </c>
      <c r="AG235" s="81" t="s">
        <v>194</v>
      </c>
      <c r="AH235" s="82" t="s">
        <v>53</v>
      </c>
      <c r="AI235" s="81" t="s">
        <v>194</v>
      </c>
      <c r="AJ235" s="82" t="s">
        <v>53</v>
      </c>
    </row>
    <row r="236" spans="1:36" ht="15.75">
      <c r="A236" s="42" t="s">
        <v>240</v>
      </c>
      <c r="B236" s="43" t="s">
        <v>194</v>
      </c>
      <c r="C236" s="81" t="s">
        <v>194</v>
      </c>
      <c r="D236" s="82">
        <v>10</v>
      </c>
      <c r="E236" s="81" t="s">
        <v>194</v>
      </c>
      <c r="F236" s="82" t="s">
        <v>53</v>
      </c>
      <c r="G236" s="81" t="s">
        <v>194</v>
      </c>
      <c r="H236" s="82" t="s">
        <v>53</v>
      </c>
      <c r="I236" s="81" t="s">
        <v>194</v>
      </c>
      <c r="J236" s="82" t="s">
        <v>53</v>
      </c>
      <c r="K236" s="81" t="s">
        <v>194</v>
      </c>
      <c r="L236" s="82">
        <v>1</v>
      </c>
      <c r="M236" s="81" t="s">
        <v>194</v>
      </c>
      <c r="N236" s="82" t="s">
        <v>53</v>
      </c>
      <c r="O236" s="81" t="s">
        <v>194</v>
      </c>
      <c r="P236" s="82" t="s">
        <v>53</v>
      </c>
      <c r="Q236" s="81" t="s">
        <v>194</v>
      </c>
      <c r="R236" s="82">
        <v>3</v>
      </c>
      <c r="S236" s="81" t="s">
        <v>194</v>
      </c>
      <c r="T236" s="82">
        <v>1</v>
      </c>
      <c r="U236" s="81" t="s">
        <v>194</v>
      </c>
      <c r="V236" s="82">
        <v>1</v>
      </c>
      <c r="W236" s="81" t="s">
        <v>194</v>
      </c>
      <c r="X236" s="82">
        <v>1</v>
      </c>
      <c r="Y236" s="81" t="s">
        <v>194</v>
      </c>
      <c r="Z236" s="82" t="s">
        <v>53</v>
      </c>
      <c r="AA236" s="81" t="s">
        <v>194</v>
      </c>
      <c r="AB236" s="82" t="s">
        <v>53</v>
      </c>
      <c r="AC236" s="81" t="s">
        <v>194</v>
      </c>
      <c r="AD236" s="82" t="s">
        <v>53</v>
      </c>
      <c r="AE236" s="81" t="s">
        <v>194</v>
      </c>
      <c r="AF236" s="82" t="s">
        <v>53</v>
      </c>
      <c r="AG236" s="81" t="s">
        <v>194</v>
      </c>
      <c r="AH236" s="82">
        <v>1</v>
      </c>
      <c r="AI236" s="81" t="s">
        <v>194</v>
      </c>
      <c r="AJ236" s="82" t="s">
        <v>53</v>
      </c>
    </row>
    <row r="237" spans="1:36" ht="15.75" customHeight="1">
      <c r="A237" s="42" t="s">
        <v>241</v>
      </c>
      <c r="B237" s="43" t="s">
        <v>194</v>
      </c>
      <c r="C237" s="81" t="s">
        <v>194</v>
      </c>
      <c r="D237" s="82">
        <v>3</v>
      </c>
      <c r="E237" s="81" t="s">
        <v>194</v>
      </c>
      <c r="F237" s="82" t="s">
        <v>53</v>
      </c>
      <c r="G237" s="81" t="s">
        <v>194</v>
      </c>
      <c r="H237" s="82" t="s">
        <v>53</v>
      </c>
      <c r="I237" s="81" t="s">
        <v>194</v>
      </c>
      <c r="J237" s="82" t="s">
        <v>53</v>
      </c>
      <c r="K237" s="81" t="s">
        <v>194</v>
      </c>
      <c r="L237" s="82" t="s">
        <v>53</v>
      </c>
      <c r="M237" s="81" t="s">
        <v>194</v>
      </c>
      <c r="N237" s="82" t="s">
        <v>53</v>
      </c>
      <c r="O237" s="81" t="s">
        <v>194</v>
      </c>
      <c r="P237" s="82" t="s">
        <v>53</v>
      </c>
      <c r="Q237" s="81" t="s">
        <v>194</v>
      </c>
      <c r="R237" s="82">
        <v>2</v>
      </c>
      <c r="S237" s="81" t="s">
        <v>194</v>
      </c>
      <c r="T237" s="82">
        <v>1</v>
      </c>
      <c r="U237" s="81" t="s">
        <v>194</v>
      </c>
      <c r="V237" s="82">
        <v>1</v>
      </c>
      <c r="W237" s="81" t="s">
        <v>194</v>
      </c>
      <c r="X237" s="82" t="s">
        <v>53</v>
      </c>
      <c r="Y237" s="81" t="s">
        <v>194</v>
      </c>
      <c r="Z237" s="82" t="s">
        <v>53</v>
      </c>
      <c r="AA237" s="81" t="s">
        <v>194</v>
      </c>
      <c r="AB237" s="82" t="s">
        <v>53</v>
      </c>
      <c r="AC237" s="81" t="s">
        <v>194</v>
      </c>
      <c r="AD237" s="82" t="s">
        <v>53</v>
      </c>
      <c r="AE237" s="81" t="s">
        <v>194</v>
      </c>
      <c r="AF237" s="82" t="s">
        <v>53</v>
      </c>
      <c r="AG237" s="81" t="s">
        <v>194</v>
      </c>
      <c r="AH237" s="82" t="s">
        <v>53</v>
      </c>
      <c r="AI237" s="81" t="s">
        <v>194</v>
      </c>
      <c r="AJ237" s="82" t="s">
        <v>53</v>
      </c>
    </row>
    <row r="238" spans="1:36" ht="15.75" customHeight="1">
      <c r="A238" s="42" t="s">
        <v>242</v>
      </c>
      <c r="B238" s="43" t="s">
        <v>194</v>
      </c>
      <c r="C238" s="81" t="s">
        <v>194</v>
      </c>
      <c r="D238" s="82">
        <v>6</v>
      </c>
      <c r="E238" s="81" t="s">
        <v>194</v>
      </c>
      <c r="F238" s="82" t="s">
        <v>53</v>
      </c>
      <c r="G238" s="81" t="s">
        <v>194</v>
      </c>
      <c r="H238" s="82" t="s">
        <v>53</v>
      </c>
      <c r="I238" s="81" t="s">
        <v>194</v>
      </c>
      <c r="J238" s="82" t="s">
        <v>53</v>
      </c>
      <c r="K238" s="81" t="s">
        <v>194</v>
      </c>
      <c r="L238" s="82" t="s">
        <v>53</v>
      </c>
      <c r="M238" s="81" t="s">
        <v>194</v>
      </c>
      <c r="N238" s="82" t="s">
        <v>53</v>
      </c>
      <c r="O238" s="81" t="s">
        <v>194</v>
      </c>
      <c r="P238" s="82" t="s">
        <v>53</v>
      </c>
      <c r="Q238" s="81" t="s">
        <v>194</v>
      </c>
      <c r="R238" s="82">
        <v>3</v>
      </c>
      <c r="S238" s="81" t="s">
        <v>194</v>
      </c>
      <c r="T238" s="82">
        <v>1</v>
      </c>
      <c r="U238" s="81" t="s">
        <v>194</v>
      </c>
      <c r="V238" s="82">
        <v>1</v>
      </c>
      <c r="W238" s="81" t="s">
        <v>194</v>
      </c>
      <c r="X238" s="82">
        <v>1</v>
      </c>
      <c r="Y238" s="81" t="s">
        <v>194</v>
      </c>
      <c r="Z238" s="82" t="s">
        <v>53</v>
      </c>
      <c r="AA238" s="81" t="s">
        <v>194</v>
      </c>
      <c r="AB238" s="82">
        <v>1</v>
      </c>
      <c r="AC238" s="81" t="s">
        <v>194</v>
      </c>
      <c r="AD238" s="82">
        <v>1</v>
      </c>
      <c r="AE238" s="81" t="s">
        <v>194</v>
      </c>
      <c r="AF238" s="82" t="s">
        <v>53</v>
      </c>
      <c r="AG238" s="81" t="s">
        <v>194</v>
      </c>
      <c r="AH238" s="82" t="s">
        <v>53</v>
      </c>
      <c r="AI238" s="81" t="s">
        <v>194</v>
      </c>
      <c r="AJ238" s="82" t="s">
        <v>53</v>
      </c>
    </row>
    <row r="239" spans="1:36" ht="15.75" customHeight="1">
      <c r="A239" s="42" t="s">
        <v>243</v>
      </c>
      <c r="B239" s="43" t="s">
        <v>194</v>
      </c>
      <c r="C239" s="81" t="s">
        <v>194</v>
      </c>
      <c r="D239" s="82">
        <v>10</v>
      </c>
      <c r="E239" s="81" t="s">
        <v>194</v>
      </c>
      <c r="F239" s="82" t="s">
        <v>53</v>
      </c>
      <c r="G239" s="81" t="s">
        <v>194</v>
      </c>
      <c r="H239" s="82" t="s">
        <v>53</v>
      </c>
      <c r="I239" s="81" t="s">
        <v>194</v>
      </c>
      <c r="J239" s="82">
        <v>1</v>
      </c>
      <c r="K239" s="81" t="s">
        <v>194</v>
      </c>
      <c r="L239" s="82" t="s">
        <v>53</v>
      </c>
      <c r="M239" s="81" t="s">
        <v>194</v>
      </c>
      <c r="N239" s="82" t="s">
        <v>53</v>
      </c>
      <c r="O239" s="81" t="s">
        <v>194</v>
      </c>
      <c r="P239" s="82" t="s">
        <v>53</v>
      </c>
      <c r="Q239" s="81" t="s">
        <v>194</v>
      </c>
      <c r="R239" s="82">
        <v>3</v>
      </c>
      <c r="S239" s="81" t="s">
        <v>194</v>
      </c>
      <c r="T239" s="82">
        <v>1</v>
      </c>
      <c r="U239" s="81" t="s">
        <v>194</v>
      </c>
      <c r="V239" s="82">
        <v>1</v>
      </c>
      <c r="W239" s="81" t="s">
        <v>194</v>
      </c>
      <c r="X239" s="82">
        <v>1</v>
      </c>
      <c r="Y239" s="81" t="s">
        <v>194</v>
      </c>
      <c r="Z239" s="82" t="s">
        <v>53</v>
      </c>
      <c r="AA239" s="81" t="s">
        <v>194</v>
      </c>
      <c r="AB239" s="82">
        <v>2</v>
      </c>
      <c r="AC239" s="81" t="s">
        <v>194</v>
      </c>
      <c r="AD239" s="82">
        <v>1</v>
      </c>
      <c r="AE239" s="81" t="s">
        <v>194</v>
      </c>
      <c r="AF239" s="82" t="s">
        <v>53</v>
      </c>
      <c r="AG239" s="81" t="s">
        <v>194</v>
      </c>
      <c r="AH239" s="82">
        <v>1</v>
      </c>
      <c r="AI239" s="81" t="s">
        <v>194</v>
      </c>
      <c r="AJ239" s="82">
        <v>1</v>
      </c>
    </row>
    <row r="240" spans="1:36" ht="15.75" customHeight="1">
      <c r="A240" s="42" t="s">
        <v>244</v>
      </c>
      <c r="B240" s="43" t="s">
        <v>194</v>
      </c>
      <c r="C240" s="81" t="s">
        <v>194</v>
      </c>
      <c r="D240" s="82">
        <v>8</v>
      </c>
      <c r="E240" s="81" t="s">
        <v>194</v>
      </c>
      <c r="F240" s="82" t="s">
        <v>53</v>
      </c>
      <c r="G240" s="81" t="s">
        <v>194</v>
      </c>
      <c r="H240" s="82" t="s">
        <v>53</v>
      </c>
      <c r="I240" s="81" t="s">
        <v>194</v>
      </c>
      <c r="J240" s="82" t="s">
        <v>53</v>
      </c>
      <c r="K240" s="81" t="s">
        <v>194</v>
      </c>
      <c r="L240" s="82">
        <v>1</v>
      </c>
      <c r="M240" s="81" t="s">
        <v>194</v>
      </c>
      <c r="N240" s="82" t="s">
        <v>53</v>
      </c>
      <c r="O240" s="81" t="s">
        <v>194</v>
      </c>
      <c r="P240" s="82" t="s">
        <v>53</v>
      </c>
      <c r="Q240" s="81" t="s">
        <v>194</v>
      </c>
      <c r="R240" s="82">
        <v>6</v>
      </c>
      <c r="S240" s="81" t="s">
        <v>194</v>
      </c>
      <c r="T240" s="82">
        <v>2</v>
      </c>
      <c r="U240" s="81" t="s">
        <v>194</v>
      </c>
      <c r="V240" s="82">
        <v>2</v>
      </c>
      <c r="W240" s="81" t="s">
        <v>194</v>
      </c>
      <c r="X240" s="82">
        <v>2</v>
      </c>
      <c r="Y240" s="81" t="s">
        <v>194</v>
      </c>
      <c r="Z240" s="82" t="s">
        <v>53</v>
      </c>
      <c r="AA240" s="81" t="s">
        <v>194</v>
      </c>
      <c r="AB240" s="82" t="s">
        <v>53</v>
      </c>
      <c r="AC240" s="81" t="s">
        <v>194</v>
      </c>
      <c r="AD240" s="82" t="s">
        <v>53</v>
      </c>
      <c r="AE240" s="81" t="s">
        <v>194</v>
      </c>
      <c r="AF240" s="82" t="s">
        <v>53</v>
      </c>
      <c r="AG240" s="81" t="s">
        <v>194</v>
      </c>
      <c r="AH240" s="82" t="s">
        <v>53</v>
      </c>
      <c r="AI240" s="81" t="s">
        <v>194</v>
      </c>
      <c r="AJ240" s="82" t="s">
        <v>53</v>
      </c>
    </row>
    <row r="241" spans="1:36" ht="15.75">
      <c r="A241" s="42" t="s">
        <v>245</v>
      </c>
      <c r="B241" s="43" t="s">
        <v>194</v>
      </c>
      <c r="C241" s="81" t="s">
        <v>194</v>
      </c>
      <c r="D241" s="82">
        <v>35</v>
      </c>
      <c r="E241" s="81" t="s">
        <v>194</v>
      </c>
      <c r="F241" s="82" t="s">
        <v>53</v>
      </c>
      <c r="G241" s="81" t="s">
        <v>194</v>
      </c>
      <c r="H241" s="82" t="s">
        <v>53</v>
      </c>
      <c r="I241" s="81" t="s">
        <v>194</v>
      </c>
      <c r="J241" s="82" t="s">
        <v>53</v>
      </c>
      <c r="K241" s="81" t="s">
        <v>194</v>
      </c>
      <c r="L241" s="82">
        <v>1</v>
      </c>
      <c r="M241" s="81" t="s">
        <v>194</v>
      </c>
      <c r="N241" s="82" t="s">
        <v>53</v>
      </c>
      <c r="O241" s="81" t="s">
        <v>194</v>
      </c>
      <c r="P241" s="82" t="s">
        <v>53</v>
      </c>
      <c r="Q241" s="81" t="s">
        <v>194</v>
      </c>
      <c r="R241" s="82">
        <v>14</v>
      </c>
      <c r="S241" s="81" t="s">
        <v>194</v>
      </c>
      <c r="T241" s="82">
        <v>4</v>
      </c>
      <c r="U241" s="81" t="s">
        <v>194</v>
      </c>
      <c r="V241" s="82">
        <v>4</v>
      </c>
      <c r="W241" s="81" t="s">
        <v>194</v>
      </c>
      <c r="X241" s="82">
        <v>6</v>
      </c>
      <c r="Y241" s="81" t="s">
        <v>194</v>
      </c>
      <c r="Z241" s="82" t="s">
        <v>53</v>
      </c>
      <c r="AA241" s="81" t="s">
        <v>194</v>
      </c>
      <c r="AB241" s="82">
        <v>4</v>
      </c>
      <c r="AC241" s="81" t="s">
        <v>194</v>
      </c>
      <c r="AD241" s="82">
        <v>3</v>
      </c>
      <c r="AE241" s="81" t="s">
        <v>194</v>
      </c>
      <c r="AF241" s="82">
        <v>1</v>
      </c>
      <c r="AG241" s="81" t="s">
        <v>194</v>
      </c>
      <c r="AH241" s="82" t="s">
        <v>53</v>
      </c>
      <c r="AI241" s="81" t="s">
        <v>194</v>
      </c>
      <c r="AJ241" s="82" t="s">
        <v>53</v>
      </c>
    </row>
    <row r="242" spans="1:36" ht="15.75" customHeight="1">
      <c r="A242" s="42" t="s">
        <v>246</v>
      </c>
      <c r="B242" s="43" t="s">
        <v>194</v>
      </c>
      <c r="C242" s="81" t="s">
        <v>194</v>
      </c>
      <c r="D242" s="82">
        <v>9</v>
      </c>
      <c r="E242" s="81" t="s">
        <v>194</v>
      </c>
      <c r="F242" s="82" t="s">
        <v>53</v>
      </c>
      <c r="G242" s="81" t="s">
        <v>194</v>
      </c>
      <c r="H242" s="82" t="s">
        <v>53</v>
      </c>
      <c r="I242" s="81" t="s">
        <v>194</v>
      </c>
      <c r="J242" s="82" t="s">
        <v>53</v>
      </c>
      <c r="K242" s="81" t="s">
        <v>194</v>
      </c>
      <c r="L242" s="82" t="s">
        <v>53</v>
      </c>
      <c r="M242" s="81" t="s">
        <v>194</v>
      </c>
      <c r="N242" s="82" t="s">
        <v>53</v>
      </c>
      <c r="O242" s="81" t="s">
        <v>194</v>
      </c>
      <c r="P242" s="82" t="s">
        <v>53</v>
      </c>
      <c r="Q242" s="81" t="s">
        <v>194</v>
      </c>
      <c r="R242" s="82">
        <v>6</v>
      </c>
      <c r="S242" s="81" t="s">
        <v>194</v>
      </c>
      <c r="T242" s="82">
        <v>1</v>
      </c>
      <c r="U242" s="81" t="s">
        <v>194</v>
      </c>
      <c r="V242" s="82">
        <v>2</v>
      </c>
      <c r="W242" s="81" t="s">
        <v>194</v>
      </c>
      <c r="X242" s="82">
        <v>3</v>
      </c>
      <c r="Y242" s="81" t="s">
        <v>194</v>
      </c>
      <c r="Z242" s="82" t="s">
        <v>53</v>
      </c>
      <c r="AA242" s="81" t="s">
        <v>194</v>
      </c>
      <c r="AB242" s="82">
        <v>1</v>
      </c>
      <c r="AC242" s="81" t="s">
        <v>194</v>
      </c>
      <c r="AD242" s="82">
        <v>1</v>
      </c>
      <c r="AE242" s="81" t="s">
        <v>194</v>
      </c>
      <c r="AF242" s="82" t="s">
        <v>53</v>
      </c>
      <c r="AG242" s="81" t="s">
        <v>194</v>
      </c>
      <c r="AH242" s="82">
        <v>1</v>
      </c>
      <c r="AI242" s="81" t="s">
        <v>194</v>
      </c>
      <c r="AJ242" s="82">
        <v>1</v>
      </c>
    </row>
    <row r="243" spans="1:36" ht="15.75" customHeight="1">
      <c r="A243" s="42" t="s">
        <v>247</v>
      </c>
      <c r="B243" s="43" t="s">
        <v>194</v>
      </c>
      <c r="C243" s="81" t="s">
        <v>194</v>
      </c>
      <c r="D243" s="82">
        <v>4</v>
      </c>
      <c r="E243" s="81" t="s">
        <v>194</v>
      </c>
      <c r="F243" s="82" t="s">
        <v>53</v>
      </c>
      <c r="G243" s="81" t="s">
        <v>194</v>
      </c>
      <c r="H243" s="82" t="s">
        <v>53</v>
      </c>
      <c r="I243" s="81" t="s">
        <v>194</v>
      </c>
      <c r="J243" s="82" t="s">
        <v>53</v>
      </c>
      <c r="K243" s="81" t="s">
        <v>194</v>
      </c>
      <c r="L243" s="82" t="s">
        <v>53</v>
      </c>
      <c r="M243" s="81" t="s">
        <v>194</v>
      </c>
      <c r="N243" s="82" t="s">
        <v>53</v>
      </c>
      <c r="O243" s="81" t="s">
        <v>194</v>
      </c>
      <c r="P243" s="82" t="s">
        <v>53</v>
      </c>
      <c r="Q243" s="81" t="s">
        <v>194</v>
      </c>
      <c r="R243" s="82">
        <v>3</v>
      </c>
      <c r="S243" s="81" t="s">
        <v>194</v>
      </c>
      <c r="T243" s="82">
        <v>1</v>
      </c>
      <c r="U243" s="81" t="s">
        <v>194</v>
      </c>
      <c r="V243" s="82">
        <v>1</v>
      </c>
      <c r="W243" s="81" t="s">
        <v>194</v>
      </c>
      <c r="X243" s="82">
        <v>1</v>
      </c>
      <c r="Y243" s="81" t="s">
        <v>194</v>
      </c>
      <c r="Z243" s="82" t="s">
        <v>53</v>
      </c>
      <c r="AA243" s="81" t="s">
        <v>194</v>
      </c>
      <c r="AB243" s="82" t="s">
        <v>53</v>
      </c>
      <c r="AC243" s="81" t="s">
        <v>194</v>
      </c>
      <c r="AD243" s="82" t="s">
        <v>53</v>
      </c>
      <c r="AE243" s="81" t="s">
        <v>194</v>
      </c>
      <c r="AF243" s="82" t="s">
        <v>53</v>
      </c>
      <c r="AG243" s="81" t="s">
        <v>194</v>
      </c>
      <c r="AH243" s="82" t="s">
        <v>53</v>
      </c>
      <c r="AI243" s="81" t="s">
        <v>194</v>
      </c>
      <c r="AJ243" s="82" t="s">
        <v>53</v>
      </c>
    </row>
    <row r="244" spans="1:36" ht="15.75">
      <c r="A244" s="42" t="s">
        <v>248</v>
      </c>
      <c r="B244" s="43" t="s">
        <v>194</v>
      </c>
      <c r="C244" s="81" t="s">
        <v>194</v>
      </c>
      <c r="D244" s="82">
        <v>9</v>
      </c>
      <c r="E244" s="81" t="s">
        <v>194</v>
      </c>
      <c r="F244" s="82" t="s">
        <v>53</v>
      </c>
      <c r="G244" s="81" t="s">
        <v>194</v>
      </c>
      <c r="H244" s="82" t="s">
        <v>53</v>
      </c>
      <c r="I244" s="81" t="s">
        <v>194</v>
      </c>
      <c r="J244" s="82" t="s">
        <v>53</v>
      </c>
      <c r="K244" s="81" t="s">
        <v>194</v>
      </c>
      <c r="L244" s="82" t="s">
        <v>53</v>
      </c>
      <c r="M244" s="81" t="s">
        <v>194</v>
      </c>
      <c r="N244" s="82" t="s">
        <v>53</v>
      </c>
      <c r="O244" s="81" t="s">
        <v>194</v>
      </c>
      <c r="P244" s="82" t="s">
        <v>53</v>
      </c>
      <c r="Q244" s="81" t="s">
        <v>194</v>
      </c>
      <c r="R244" s="82">
        <v>7</v>
      </c>
      <c r="S244" s="81" t="s">
        <v>194</v>
      </c>
      <c r="T244" s="82">
        <v>4</v>
      </c>
      <c r="U244" s="81" t="s">
        <v>194</v>
      </c>
      <c r="V244" s="82">
        <v>2</v>
      </c>
      <c r="W244" s="81" t="s">
        <v>194</v>
      </c>
      <c r="X244" s="82">
        <v>1</v>
      </c>
      <c r="Y244" s="81" t="s">
        <v>194</v>
      </c>
      <c r="Z244" s="82" t="s">
        <v>53</v>
      </c>
      <c r="AA244" s="81" t="s">
        <v>194</v>
      </c>
      <c r="AB244" s="82" t="s">
        <v>53</v>
      </c>
      <c r="AC244" s="81" t="s">
        <v>194</v>
      </c>
      <c r="AD244" s="82" t="s">
        <v>53</v>
      </c>
      <c r="AE244" s="81" t="s">
        <v>194</v>
      </c>
      <c r="AF244" s="82" t="s">
        <v>53</v>
      </c>
      <c r="AG244" s="81" t="s">
        <v>194</v>
      </c>
      <c r="AH244" s="82" t="s">
        <v>53</v>
      </c>
      <c r="AI244" s="81" t="s">
        <v>194</v>
      </c>
      <c r="AJ244" s="82" t="s">
        <v>53</v>
      </c>
    </row>
    <row r="245" spans="1:36" ht="15.75" customHeight="1">
      <c r="A245" s="42" t="s">
        <v>249</v>
      </c>
      <c r="B245" s="43" t="s">
        <v>194</v>
      </c>
      <c r="C245" s="81" t="s">
        <v>194</v>
      </c>
      <c r="D245" s="82">
        <v>3</v>
      </c>
      <c r="E245" s="81" t="s">
        <v>194</v>
      </c>
      <c r="F245" s="82" t="s">
        <v>53</v>
      </c>
      <c r="G245" s="81" t="s">
        <v>194</v>
      </c>
      <c r="H245" s="82" t="s">
        <v>53</v>
      </c>
      <c r="I245" s="81" t="s">
        <v>194</v>
      </c>
      <c r="J245" s="82" t="s">
        <v>53</v>
      </c>
      <c r="K245" s="81" t="s">
        <v>194</v>
      </c>
      <c r="L245" s="82" t="s">
        <v>53</v>
      </c>
      <c r="M245" s="81" t="s">
        <v>194</v>
      </c>
      <c r="N245" s="82" t="s">
        <v>53</v>
      </c>
      <c r="O245" s="81" t="s">
        <v>194</v>
      </c>
      <c r="P245" s="82" t="s">
        <v>53</v>
      </c>
      <c r="Q245" s="81" t="s">
        <v>194</v>
      </c>
      <c r="R245" s="82">
        <v>2</v>
      </c>
      <c r="S245" s="81" t="s">
        <v>194</v>
      </c>
      <c r="T245" s="82">
        <v>1</v>
      </c>
      <c r="U245" s="81" t="s">
        <v>194</v>
      </c>
      <c r="V245" s="82">
        <v>1</v>
      </c>
      <c r="W245" s="81" t="s">
        <v>194</v>
      </c>
      <c r="X245" s="82" t="s">
        <v>53</v>
      </c>
      <c r="Y245" s="81" t="s">
        <v>194</v>
      </c>
      <c r="Z245" s="82" t="s">
        <v>53</v>
      </c>
      <c r="AA245" s="81" t="s">
        <v>194</v>
      </c>
      <c r="AB245" s="82" t="s">
        <v>53</v>
      </c>
      <c r="AC245" s="81" t="s">
        <v>194</v>
      </c>
      <c r="AD245" s="82" t="s">
        <v>53</v>
      </c>
      <c r="AE245" s="81" t="s">
        <v>194</v>
      </c>
      <c r="AF245" s="82" t="s">
        <v>53</v>
      </c>
      <c r="AG245" s="81" t="s">
        <v>194</v>
      </c>
      <c r="AH245" s="82" t="s">
        <v>53</v>
      </c>
      <c r="AI245" s="81" t="s">
        <v>194</v>
      </c>
      <c r="AJ245" s="82" t="s">
        <v>53</v>
      </c>
    </row>
    <row r="246" spans="1:36" ht="15.75" customHeight="1">
      <c r="A246" s="42" t="s">
        <v>250</v>
      </c>
      <c r="B246" s="43" t="s">
        <v>194</v>
      </c>
      <c r="C246" s="81" t="s">
        <v>194</v>
      </c>
      <c r="D246" s="82">
        <v>10</v>
      </c>
      <c r="E246" s="81" t="s">
        <v>194</v>
      </c>
      <c r="F246" s="82" t="s">
        <v>53</v>
      </c>
      <c r="G246" s="81" t="s">
        <v>194</v>
      </c>
      <c r="H246" s="82" t="s">
        <v>53</v>
      </c>
      <c r="I246" s="81" t="s">
        <v>194</v>
      </c>
      <c r="J246" s="82" t="s">
        <v>53</v>
      </c>
      <c r="K246" s="81" t="s">
        <v>194</v>
      </c>
      <c r="L246" s="82" t="s">
        <v>53</v>
      </c>
      <c r="M246" s="81" t="s">
        <v>194</v>
      </c>
      <c r="N246" s="82" t="s">
        <v>53</v>
      </c>
      <c r="O246" s="81" t="s">
        <v>194</v>
      </c>
      <c r="P246" s="82" t="s">
        <v>53</v>
      </c>
      <c r="Q246" s="81" t="s">
        <v>194</v>
      </c>
      <c r="R246" s="82">
        <v>7</v>
      </c>
      <c r="S246" s="81" t="s">
        <v>194</v>
      </c>
      <c r="T246" s="82">
        <v>2</v>
      </c>
      <c r="U246" s="81" t="s">
        <v>194</v>
      </c>
      <c r="V246" s="82">
        <v>4</v>
      </c>
      <c r="W246" s="81" t="s">
        <v>194</v>
      </c>
      <c r="X246" s="82">
        <v>1</v>
      </c>
      <c r="Y246" s="81" t="s">
        <v>194</v>
      </c>
      <c r="Z246" s="82" t="s">
        <v>53</v>
      </c>
      <c r="AA246" s="81" t="s">
        <v>194</v>
      </c>
      <c r="AB246" s="82">
        <v>1</v>
      </c>
      <c r="AC246" s="81" t="s">
        <v>194</v>
      </c>
      <c r="AD246" s="82">
        <v>1</v>
      </c>
      <c r="AE246" s="81" t="s">
        <v>194</v>
      </c>
      <c r="AF246" s="82" t="s">
        <v>53</v>
      </c>
      <c r="AG246" s="81" t="s">
        <v>194</v>
      </c>
      <c r="AH246" s="82">
        <v>1</v>
      </c>
      <c r="AI246" s="81" t="s">
        <v>194</v>
      </c>
      <c r="AJ246" s="82">
        <v>1</v>
      </c>
    </row>
    <row r="247" spans="1:36" ht="15.75" customHeight="1">
      <c r="A247" s="42" t="s">
        <v>251</v>
      </c>
      <c r="B247" s="43" t="s">
        <v>194</v>
      </c>
      <c r="C247" s="81" t="s">
        <v>194</v>
      </c>
      <c r="D247" s="82">
        <v>6</v>
      </c>
      <c r="E247" s="81" t="s">
        <v>194</v>
      </c>
      <c r="F247" s="82" t="s">
        <v>53</v>
      </c>
      <c r="G247" s="81" t="s">
        <v>194</v>
      </c>
      <c r="H247" s="82" t="s">
        <v>53</v>
      </c>
      <c r="I247" s="81" t="s">
        <v>194</v>
      </c>
      <c r="J247" s="82" t="s">
        <v>53</v>
      </c>
      <c r="K247" s="81" t="s">
        <v>194</v>
      </c>
      <c r="L247" s="82">
        <v>1</v>
      </c>
      <c r="M247" s="81" t="s">
        <v>194</v>
      </c>
      <c r="N247" s="82" t="s">
        <v>53</v>
      </c>
      <c r="O247" s="81" t="s">
        <v>194</v>
      </c>
      <c r="P247" s="82" t="s">
        <v>53</v>
      </c>
      <c r="Q247" s="81" t="s">
        <v>194</v>
      </c>
      <c r="R247" s="82">
        <v>3</v>
      </c>
      <c r="S247" s="81" t="s">
        <v>194</v>
      </c>
      <c r="T247" s="82">
        <v>1</v>
      </c>
      <c r="U247" s="81" t="s">
        <v>194</v>
      </c>
      <c r="V247" s="82">
        <v>1</v>
      </c>
      <c r="W247" s="81" t="s">
        <v>194</v>
      </c>
      <c r="X247" s="82">
        <v>1</v>
      </c>
      <c r="Y247" s="81" t="s">
        <v>194</v>
      </c>
      <c r="Z247" s="82" t="s">
        <v>53</v>
      </c>
      <c r="AA247" s="81" t="s">
        <v>194</v>
      </c>
      <c r="AB247" s="82" t="s">
        <v>53</v>
      </c>
      <c r="AC247" s="81" t="s">
        <v>194</v>
      </c>
      <c r="AD247" s="82" t="s">
        <v>53</v>
      </c>
      <c r="AE247" s="81" t="s">
        <v>194</v>
      </c>
      <c r="AF247" s="82" t="s">
        <v>53</v>
      </c>
      <c r="AG247" s="81" t="s">
        <v>194</v>
      </c>
      <c r="AH247" s="82" t="s">
        <v>53</v>
      </c>
      <c r="AI247" s="81" t="s">
        <v>194</v>
      </c>
      <c r="AJ247" s="82" t="s">
        <v>53</v>
      </c>
    </row>
    <row r="248" spans="1:36" ht="15.75" customHeight="1">
      <c r="A248" s="42" t="s">
        <v>252</v>
      </c>
      <c r="B248" s="43" t="s">
        <v>194</v>
      </c>
      <c r="C248" s="81" t="s">
        <v>194</v>
      </c>
      <c r="D248" s="82">
        <v>10</v>
      </c>
      <c r="E248" s="81" t="s">
        <v>194</v>
      </c>
      <c r="F248" s="82" t="s">
        <v>53</v>
      </c>
      <c r="G248" s="81" t="s">
        <v>194</v>
      </c>
      <c r="H248" s="82" t="s">
        <v>53</v>
      </c>
      <c r="I248" s="81" t="s">
        <v>194</v>
      </c>
      <c r="J248" s="82" t="s">
        <v>53</v>
      </c>
      <c r="K248" s="81" t="s">
        <v>194</v>
      </c>
      <c r="L248" s="82" t="s">
        <v>53</v>
      </c>
      <c r="M248" s="81" t="s">
        <v>194</v>
      </c>
      <c r="N248" s="82" t="s">
        <v>53</v>
      </c>
      <c r="O248" s="81" t="s">
        <v>194</v>
      </c>
      <c r="P248" s="82" t="s">
        <v>53</v>
      </c>
      <c r="Q248" s="81" t="s">
        <v>194</v>
      </c>
      <c r="R248" s="82">
        <v>5</v>
      </c>
      <c r="S248" s="81" t="s">
        <v>194</v>
      </c>
      <c r="T248" s="82">
        <v>2</v>
      </c>
      <c r="U248" s="81" t="s">
        <v>194</v>
      </c>
      <c r="V248" s="82">
        <v>1</v>
      </c>
      <c r="W248" s="81" t="s">
        <v>194</v>
      </c>
      <c r="X248" s="82">
        <v>2</v>
      </c>
      <c r="Y248" s="81" t="s">
        <v>194</v>
      </c>
      <c r="Z248" s="82" t="s">
        <v>53</v>
      </c>
      <c r="AA248" s="81" t="s">
        <v>194</v>
      </c>
      <c r="AB248" s="82">
        <v>1</v>
      </c>
      <c r="AC248" s="81" t="s">
        <v>194</v>
      </c>
      <c r="AD248" s="82">
        <v>1</v>
      </c>
      <c r="AE248" s="81" t="s">
        <v>194</v>
      </c>
      <c r="AF248" s="82" t="s">
        <v>53</v>
      </c>
      <c r="AG248" s="81" t="s">
        <v>194</v>
      </c>
      <c r="AH248" s="82" t="s">
        <v>53</v>
      </c>
      <c r="AI248" s="81" t="s">
        <v>194</v>
      </c>
      <c r="AJ248" s="82" t="s">
        <v>53</v>
      </c>
    </row>
    <row r="262" spans="1:15" ht="52.5">
      <c r="A262" s="431" t="s">
        <v>356</v>
      </c>
      <c r="B262" s="432"/>
      <c r="C262" s="76" t="s">
        <v>357</v>
      </c>
      <c r="D262" s="76" t="s">
        <v>358</v>
      </c>
      <c r="E262" s="76" t="s">
        <v>359</v>
      </c>
      <c r="F262" s="76" t="s">
        <v>360</v>
      </c>
      <c r="G262" s="76" t="s">
        <v>361</v>
      </c>
      <c r="H262" s="76" t="s">
        <v>362</v>
      </c>
      <c r="I262" s="76" t="s">
        <v>363</v>
      </c>
      <c r="J262" s="76" t="s">
        <v>364</v>
      </c>
      <c r="K262" s="76" t="s">
        <v>365</v>
      </c>
      <c r="L262" s="76" t="s">
        <v>366</v>
      </c>
      <c r="M262" s="76" t="s">
        <v>367</v>
      </c>
      <c r="N262" s="76" t="s">
        <v>368</v>
      </c>
      <c r="O262" s="76" t="s">
        <v>196</v>
      </c>
    </row>
    <row r="263" spans="1:15">
      <c r="A263" s="42" t="s">
        <v>431</v>
      </c>
      <c r="B263" s="43" t="s">
        <v>194</v>
      </c>
      <c r="C263" s="78">
        <v>1426</v>
      </c>
      <c r="D263" s="78">
        <v>57</v>
      </c>
      <c r="E263" s="78">
        <v>49</v>
      </c>
      <c r="F263" s="78">
        <v>889</v>
      </c>
      <c r="G263" s="78" t="s">
        <v>53</v>
      </c>
      <c r="H263" s="78">
        <v>27</v>
      </c>
      <c r="I263" s="78">
        <v>204</v>
      </c>
      <c r="J263" s="78">
        <v>19</v>
      </c>
      <c r="K263" s="78">
        <v>149</v>
      </c>
      <c r="L263" s="78" t="s">
        <v>53</v>
      </c>
      <c r="M263" s="78" t="s">
        <v>53</v>
      </c>
      <c r="N263" s="78">
        <v>59</v>
      </c>
      <c r="O263" s="78">
        <v>2879</v>
      </c>
    </row>
    <row r="264" spans="1:15">
      <c r="A264" s="42" t="s">
        <v>432</v>
      </c>
      <c r="B264" s="43" t="s">
        <v>194</v>
      </c>
      <c r="C264" s="77">
        <v>790</v>
      </c>
      <c r="D264" s="77">
        <v>12</v>
      </c>
      <c r="E264" s="77">
        <v>15</v>
      </c>
      <c r="F264" s="77">
        <v>351</v>
      </c>
      <c r="G264" s="77" t="s">
        <v>53</v>
      </c>
      <c r="H264" s="77">
        <v>7</v>
      </c>
      <c r="I264" s="77">
        <v>193</v>
      </c>
      <c r="J264" s="77">
        <v>6</v>
      </c>
      <c r="K264" s="77">
        <v>133</v>
      </c>
      <c r="L264" s="77" t="s">
        <v>53</v>
      </c>
      <c r="M264" s="77" t="s">
        <v>53</v>
      </c>
      <c r="N264" s="77">
        <v>22</v>
      </c>
      <c r="O264" s="77">
        <v>1529</v>
      </c>
    </row>
    <row r="265" spans="1:15">
      <c r="A265" s="42" t="s">
        <v>433</v>
      </c>
      <c r="B265" s="43" t="s">
        <v>194</v>
      </c>
      <c r="C265" s="77">
        <v>2761</v>
      </c>
      <c r="D265" s="77">
        <v>27</v>
      </c>
      <c r="E265" s="77">
        <v>26</v>
      </c>
      <c r="F265" s="77">
        <v>1297</v>
      </c>
      <c r="G265" s="77">
        <v>32</v>
      </c>
      <c r="H265" s="77">
        <v>10</v>
      </c>
      <c r="I265" s="77">
        <v>493</v>
      </c>
      <c r="J265" s="77">
        <v>11</v>
      </c>
      <c r="K265" s="77">
        <v>233</v>
      </c>
      <c r="L265" s="77" t="s">
        <v>53</v>
      </c>
      <c r="M265" s="77" t="s">
        <v>53</v>
      </c>
      <c r="N265" s="77">
        <v>53</v>
      </c>
      <c r="O265" s="77">
        <v>4943</v>
      </c>
    </row>
    <row r="266" spans="1:15">
      <c r="A266" s="42" t="s">
        <v>434</v>
      </c>
      <c r="B266" s="43" t="s">
        <v>194</v>
      </c>
      <c r="C266" s="77">
        <v>5014</v>
      </c>
      <c r="D266" s="77">
        <v>146</v>
      </c>
      <c r="E266" s="77">
        <v>67</v>
      </c>
      <c r="F266" s="77">
        <v>1929</v>
      </c>
      <c r="G266" s="77">
        <v>7</v>
      </c>
      <c r="H266" s="77">
        <v>34</v>
      </c>
      <c r="I266" s="77">
        <v>661</v>
      </c>
      <c r="J266" s="77">
        <v>83</v>
      </c>
      <c r="K266" s="77">
        <v>318</v>
      </c>
      <c r="L266" s="77" t="s">
        <v>53</v>
      </c>
      <c r="M266" s="77" t="s">
        <v>53</v>
      </c>
      <c r="N266" s="77">
        <v>82</v>
      </c>
      <c r="O266" s="77">
        <v>8341</v>
      </c>
    </row>
    <row r="267" spans="1:15">
      <c r="A267" s="42" t="s">
        <v>30</v>
      </c>
      <c r="B267" s="43" t="s">
        <v>194</v>
      </c>
      <c r="C267" s="77">
        <v>2765</v>
      </c>
      <c r="D267" s="77">
        <v>48</v>
      </c>
      <c r="E267" s="77">
        <v>63</v>
      </c>
      <c r="F267" s="77">
        <v>2289</v>
      </c>
      <c r="G267" s="77">
        <v>13</v>
      </c>
      <c r="H267" s="77">
        <v>408</v>
      </c>
      <c r="I267" s="77">
        <v>590</v>
      </c>
      <c r="J267" s="77">
        <v>74</v>
      </c>
      <c r="K267" s="77">
        <v>428</v>
      </c>
      <c r="L267" s="77" t="s">
        <v>53</v>
      </c>
      <c r="M267" s="77" t="s">
        <v>53</v>
      </c>
      <c r="N267" s="77">
        <v>404</v>
      </c>
      <c r="O267" s="77">
        <v>7082</v>
      </c>
    </row>
    <row r="268" spans="1:15">
      <c r="A268" s="42" t="s">
        <v>435</v>
      </c>
      <c r="B268" s="43" t="s">
        <v>194</v>
      </c>
      <c r="C268" s="78">
        <v>1126</v>
      </c>
      <c r="D268" s="78">
        <v>95</v>
      </c>
      <c r="E268" s="78">
        <v>2</v>
      </c>
      <c r="F268" s="78">
        <v>1014</v>
      </c>
      <c r="G268" s="78" t="s">
        <v>53</v>
      </c>
      <c r="H268" s="78">
        <v>65</v>
      </c>
      <c r="I268" s="78">
        <v>226</v>
      </c>
      <c r="J268" s="78">
        <v>37</v>
      </c>
      <c r="K268" s="78">
        <v>186</v>
      </c>
      <c r="L268" s="78" t="s">
        <v>53</v>
      </c>
      <c r="M268" s="78" t="s">
        <v>53</v>
      </c>
      <c r="N268" s="78">
        <v>112</v>
      </c>
      <c r="O268" s="78">
        <v>2863</v>
      </c>
    </row>
    <row r="269" spans="1:15">
      <c r="A269" s="42" t="s">
        <v>436</v>
      </c>
      <c r="B269" s="43" t="s">
        <v>194</v>
      </c>
      <c r="C269" s="77">
        <v>3887</v>
      </c>
      <c r="D269" s="77">
        <v>66</v>
      </c>
      <c r="E269" s="77">
        <v>49</v>
      </c>
      <c r="F269" s="77">
        <v>1886</v>
      </c>
      <c r="G269" s="77">
        <v>64</v>
      </c>
      <c r="H269" s="77">
        <v>41</v>
      </c>
      <c r="I269" s="77">
        <v>481</v>
      </c>
      <c r="J269" s="77">
        <v>85</v>
      </c>
      <c r="K269" s="77">
        <v>442</v>
      </c>
      <c r="L269" s="77" t="s">
        <v>53</v>
      </c>
      <c r="M269" s="77" t="s">
        <v>53</v>
      </c>
      <c r="N269" s="77">
        <v>200</v>
      </c>
      <c r="O269" s="77">
        <v>7201</v>
      </c>
    </row>
    <row r="270" spans="1:15">
      <c r="A270" s="42" t="s">
        <v>390</v>
      </c>
      <c r="B270" s="43" t="s">
        <v>194</v>
      </c>
      <c r="C270" s="77">
        <v>1227</v>
      </c>
      <c r="D270" s="77">
        <v>29</v>
      </c>
      <c r="E270" s="77">
        <v>19</v>
      </c>
      <c r="F270" s="77">
        <v>1094</v>
      </c>
      <c r="G270" s="77">
        <v>10</v>
      </c>
      <c r="H270" s="77">
        <v>21</v>
      </c>
      <c r="I270" s="77">
        <v>204</v>
      </c>
      <c r="J270" s="77">
        <v>12</v>
      </c>
      <c r="K270" s="77">
        <v>188</v>
      </c>
      <c r="L270" s="77" t="s">
        <v>53</v>
      </c>
      <c r="M270" s="77" t="s">
        <v>53</v>
      </c>
      <c r="N270" s="77">
        <v>63</v>
      </c>
      <c r="O270" s="77">
        <v>2867</v>
      </c>
    </row>
    <row r="271" spans="1:15">
      <c r="A271" s="42" t="s">
        <v>437</v>
      </c>
      <c r="B271" s="43" t="s">
        <v>194</v>
      </c>
      <c r="C271" s="77">
        <v>5741</v>
      </c>
      <c r="D271" s="77">
        <v>17</v>
      </c>
      <c r="E271" s="77">
        <v>127</v>
      </c>
      <c r="F271" s="77">
        <v>6065</v>
      </c>
      <c r="G271" s="77">
        <v>26</v>
      </c>
      <c r="H271" s="77">
        <v>196</v>
      </c>
      <c r="I271" s="77">
        <v>847</v>
      </c>
      <c r="J271" s="77">
        <v>162</v>
      </c>
      <c r="K271" s="77">
        <v>588</v>
      </c>
      <c r="L271" s="77" t="s">
        <v>53</v>
      </c>
      <c r="M271" s="77" t="s">
        <v>53</v>
      </c>
      <c r="N271" s="77">
        <v>303</v>
      </c>
      <c r="O271" s="77">
        <v>14072</v>
      </c>
    </row>
    <row r="272" spans="1:15">
      <c r="A272" s="42" t="s">
        <v>438</v>
      </c>
      <c r="B272" s="43" t="s">
        <v>194</v>
      </c>
      <c r="C272" s="78">
        <v>1491</v>
      </c>
      <c r="D272" s="78">
        <v>60</v>
      </c>
      <c r="E272" s="78">
        <v>39</v>
      </c>
      <c r="F272" s="78">
        <v>1502</v>
      </c>
      <c r="G272" s="78" t="s">
        <v>53</v>
      </c>
      <c r="H272" s="78">
        <v>34</v>
      </c>
      <c r="I272" s="78">
        <v>251</v>
      </c>
      <c r="J272" s="78">
        <v>98</v>
      </c>
      <c r="K272" s="78">
        <v>205</v>
      </c>
      <c r="L272" s="78" t="s">
        <v>53</v>
      </c>
      <c r="M272" s="78" t="s">
        <v>53</v>
      </c>
      <c r="N272" s="78">
        <v>88</v>
      </c>
      <c r="O272" s="78">
        <v>3768</v>
      </c>
    </row>
    <row r="273" spans="1:15">
      <c r="A273" s="42" t="s">
        <v>439</v>
      </c>
      <c r="B273" s="43" t="s">
        <v>194</v>
      </c>
      <c r="C273" s="78">
        <v>484</v>
      </c>
      <c r="D273" s="78">
        <v>31</v>
      </c>
      <c r="E273" s="78">
        <v>5</v>
      </c>
      <c r="F273" s="78">
        <v>371</v>
      </c>
      <c r="G273" s="78" t="s">
        <v>53</v>
      </c>
      <c r="H273" s="78">
        <v>20</v>
      </c>
      <c r="I273" s="78">
        <v>33</v>
      </c>
      <c r="J273" s="78">
        <v>7</v>
      </c>
      <c r="K273" s="78">
        <v>74</v>
      </c>
      <c r="L273" s="78" t="s">
        <v>53</v>
      </c>
      <c r="M273" s="78" t="s">
        <v>53</v>
      </c>
      <c r="N273" s="78">
        <v>26</v>
      </c>
      <c r="O273" s="78">
        <v>1051</v>
      </c>
    </row>
    <row r="274" spans="1:15">
      <c r="A274" s="42" t="s">
        <v>388</v>
      </c>
      <c r="B274" s="43" t="s">
        <v>194</v>
      </c>
      <c r="C274" s="78">
        <v>3584</v>
      </c>
      <c r="D274" s="78">
        <v>37</v>
      </c>
      <c r="E274" s="78">
        <v>70</v>
      </c>
      <c r="F274" s="78">
        <v>3641</v>
      </c>
      <c r="G274" s="78">
        <v>39</v>
      </c>
      <c r="H274" s="78">
        <v>162</v>
      </c>
      <c r="I274" s="78">
        <v>676</v>
      </c>
      <c r="J274" s="78">
        <v>104</v>
      </c>
      <c r="K274" s="78">
        <v>775</v>
      </c>
      <c r="L274" s="78" t="s">
        <v>53</v>
      </c>
      <c r="M274" s="78" t="s">
        <v>53</v>
      </c>
      <c r="N274" s="78">
        <v>149</v>
      </c>
      <c r="O274" s="78">
        <v>9237</v>
      </c>
    </row>
    <row r="275" spans="1:15">
      <c r="A275" s="42" t="s">
        <v>440</v>
      </c>
      <c r="B275" s="43" t="s">
        <v>194</v>
      </c>
      <c r="C275" s="78">
        <v>2969</v>
      </c>
      <c r="D275" s="78">
        <v>46</v>
      </c>
      <c r="E275" s="78">
        <v>54</v>
      </c>
      <c r="F275" s="78">
        <v>1009</v>
      </c>
      <c r="G275" s="78">
        <v>22</v>
      </c>
      <c r="H275" s="78">
        <v>28</v>
      </c>
      <c r="I275" s="78">
        <v>551</v>
      </c>
      <c r="J275" s="78">
        <v>60</v>
      </c>
      <c r="K275" s="78">
        <v>266</v>
      </c>
      <c r="L275" s="78" t="s">
        <v>53</v>
      </c>
      <c r="M275" s="78" t="s">
        <v>53</v>
      </c>
      <c r="N275" s="78">
        <v>100</v>
      </c>
      <c r="O275" s="78">
        <v>5105</v>
      </c>
    </row>
    <row r="276" spans="1:15">
      <c r="A276" s="42" t="s">
        <v>441</v>
      </c>
      <c r="B276" s="43" t="s">
        <v>194</v>
      </c>
      <c r="C276" s="78">
        <v>1779</v>
      </c>
      <c r="D276" s="78">
        <v>133</v>
      </c>
      <c r="E276" s="78">
        <v>33</v>
      </c>
      <c r="F276" s="78">
        <v>1096</v>
      </c>
      <c r="G276" s="78">
        <v>6</v>
      </c>
      <c r="H276" s="78">
        <v>45</v>
      </c>
      <c r="I276" s="78">
        <v>468</v>
      </c>
      <c r="J276" s="78">
        <v>38</v>
      </c>
      <c r="K276" s="78">
        <v>581</v>
      </c>
      <c r="L276" s="78" t="s">
        <v>53</v>
      </c>
      <c r="M276" s="78" t="s">
        <v>53</v>
      </c>
      <c r="N276" s="78">
        <v>73</v>
      </c>
      <c r="O276" s="78">
        <v>4252</v>
      </c>
    </row>
    <row r="277" spans="1:15">
      <c r="A277" s="42" t="s">
        <v>442</v>
      </c>
      <c r="B277" s="43" t="s">
        <v>194</v>
      </c>
      <c r="C277" s="78">
        <v>4709</v>
      </c>
      <c r="D277" s="78">
        <v>594</v>
      </c>
      <c r="E277" s="78">
        <v>50</v>
      </c>
      <c r="F277" s="78">
        <v>2822</v>
      </c>
      <c r="G277" s="78">
        <v>27</v>
      </c>
      <c r="H277" s="78">
        <v>39</v>
      </c>
      <c r="I277" s="78">
        <v>760</v>
      </c>
      <c r="J277" s="78">
        <v>89</v>
      </c>
      <c r="K277" s="78">
        <v>557</v>
      </c>
      <c r="L277" s="78" t="s">
        <v>53</v>
      </c>
      <c r="M277" s="78" t="s">
        <v>53</v>
      </c>
      <c r="N277" s="78">
        <v>119</v>
      </c>
      <c r="O277" s="78">
        <v>9766</v>
      </c>
    </row>
    <row r="278" spans="1:15">
      <c r="A278" s="42" t="s">
        <v>443</v>
      </c>
      <c r="B278" s="43" t="s">
        <v>194</v>
      </c>
      <c r="C278" s="77">
        <v>3044</v>
      </c>
      <c r="D278" s="77">
        <v>77</v>
      </c>
      <c r="E278" s="77">
        <v>80</v>
      </c>
      <c r="F278" s="77">
        <v>2055</v>
      </c>
      <c r="G278" s="77">
        <v>27</v>
      </c>
      <c r="H278" s="77">
        <v>152</v>
      </c>
      <c r="I278" s="77">
        <v>520</v>
      </c>
      <c r="J278" s="77">
        <v>142</v>
      </c>
      <c r="K278" s="77">
        <v>475</v>
      </c>
      <c r="L278" s="77" t="s">
        <v>53</v>
      </c>
      <c r="M278" s="77" t="s">
        <v>53</v>
      </c>
      <c r="N278" s="77">
        <v>158</v>
      </c>
      <c r="O278" s="77">
        <v>6730</v>
      </c>
    </row>
    <row r="279" spans="1:15">
      <c r="A279" s="42" t="s">
        <v>444</v>
      </c>
      <c r="B279" s="43" t="s">
        <v>194</v>
      </c>
      <c r="C279" s="77">
        <v>106</v>
      </c>
      <c r="D279" s="77">
        <v>20</v>
      </c>
      <c r="E279" s="77">
        <v>1519</v>
      </c>
      <c r="F279" s="77">
        <v>1465</v>
      </c>
      <c r="G279" s="77" t="s">
        <v>53</v>
      </c>
      <c r="H279" s="77">
        <v>250</v>
      </c>
      <c r="I279" s="77">
        <v>169</v>
      </c>
      <c r="J279" s="77">
        <v>39</v>
      </c>
      <c r="K279" s="77">
        <v>190</v>
      </c>
      <c r="L279" s="77" t="s">
        <v>53</v>
      </c>
      <c r="M279" s="77" t="s">
        <v>53</v>
      </c>
      <c r="N279" s="77">
        <v>227</v>
      </c>
      <c r="O279" s="77">
        <v>3985</v>
      </c>
    </row>
    <row r="280" spans="1:15">
      <c r="A280" s="42" t="s">
        <v>445</v>
      </c>
      <c r="B280" s="43" t="s">
        <v>194</v>
      </c>
      <c r="C280" s="77">
        <v>923</v>
      </c>
      <c r="D280" s="77">
        <v>19</v>
      </c>
      <c r="E280" s="77">
        <v>41</v>
      </c>
      <c r="F280" s="77">
        <v>476</v>
      </c>
      <c r="G280" s="77" t="s">
        <v>53</v>
      </c>
      <c r="H280" s="77">
        <v>27</v>
      </c>
      <c r="I280" s="77">
        <v>221</v>
      </c>
      <c r="J280" s="77">
        <v>40</v>
      </c>
      <c r="K280" s="77">
        <v>106</v>
      </c>
      <c r="L280" s="77" t="s">
        <v>53</v>
      </c>
      <c r="M280" s="77" t="s">
        <v>53</v>
      </c>
      <c r="N280" s="77">
        <v>41</v>
      </c>
      <c r="O280" s="77">
        <v>1894</v>
      </c>
    </row>
    <row r="281" spans="1:15">
      <c r="A281" s="42" t="s">
        <v>389</v>
      </c>
      <c r="B281" s="43" t="s">
        <v>194</v>
      </c>
      <c r="C281" s="77">
        <v>22</v>
      </c>
      <c r="D281" s="77">
        <v>377</v>
      </c>
      <c r="E281" s="77" t="s">
        <v>53</v>
      </c>
      <c r="F281" s="77">
        <v>219</v>
      </c>
      <c r="G281" s="77" t="s">
        <v>53</v>
      </c>
      <c r="H281" s="77">
        <v>34</v>
      </c>
      <c r="I281" s="77">
        <v>26</v>
      </c>
      <c r="J281" s="77">
        <v>4</v>
      </c>
      <c r="K281" s="77">
        <v>58</v>
      </c>
      <c r="L281" s="77" t="s">
        <v>53</v>
      </c>
      <c r="M281" s="77" t="s">
        <v>53</v>
      </c>
      <c r="N281" s="77">
        <v>12</v>
      </c>
      <c r="O281" s="77">
        <v>752</v>
      </c>
    </row>
    <row r="282" spans="1:15">
      <c r="A282" s="42" t="s">
        <v>446</v>
      </c>
      <c r="B282" s="43" t="s">
        <v>194</v>
      </c>
      <c r="C282" s="77">
        <v>3276</v>
      </c>
      <c r="D282" s="77">
        <v>41</v>
      </c>
      <c r="E282" s="77">
        <v>63</v>
      </c>
      <c r="F282" s="77">
        <v>2680</v>
      </c>
      <c r="G282" s="77">
        <v>14</v>
      </c>
      <c r="H282" s="77">
        <v>96</v>
      </c>
      <c r="I282" s="77">
        <v>542</v>
      </c>
      <c r="J282" s="77">
        <v>129</v>
      </c>
      <c r="K282" s="77">
        <v>500</v>
      </c>
      <c r="L282" s="77" t="s">
        <v>53</v>
      </c>
      <c r="M282" s="77" t="s">
        <v>53</v>
      </c>
      <c r="N282" s="77">
        <v>167</v>
      </c>
      <c r="O282" s="77">
        <v>7508</v>
      </c>
    </row>
    <row r="283" spans="1:15">
      <c r="C283" s="83">
        <f>SUM(C263:C282)</f>
        <v>47124</v>
      </c>
      <c r="D283" s="83">
        <f>SUM(D263:D282)</f>
        <v>1932</v>
      </c>
      <c r="E283" s="83">
        <f>SUM(E263:E282)</f>
        <v>2371</v>
      </c>
      <c r="F283" s="83">
        <f>SUM(F263:F282)</f>
        <v>34150</v>
      </c>
      <c r="G283" s="83">
        <f>SUM(G265:G282)</f>
        <v>287</v>
      </c>
      <c r="H283" s="83">
        <f>SUM(H263:H282)</f>
        <v>1696</v>
      </c>
      <c r="I283" s="83">
        <f>SUM(I263:I282)</f>
        <v>8116</v>
      </c>
      <c r="J283" s="83">
        <f>SUM(J263:J282)</f>
        <v>1239</v>
      </c>
      <c r="K283" s="83">
        <f>SUM(K263:K282)</f>
        <v>6452</v>
      </c>
      <c r="L283" s="84" t="s">
        <v>53</v>
      </c>
      <c r="M283" s="84" t="s">
        <v>53</v>
      </c>
      <c r="N283" s="83">
        <f>SUM(N263:N282)</f>
        <v>2458</v>
      </c>
      <c r="O283" s="83">
        <f>SUM(O263:O282)</f>
        <v>105825</v>
      </c>
    </row>
  </sheetData>
  <sortState ref="C73:F94">
    <sortCondition ref="C73"/>
  </sortState>
  <mergeCells count="58">
    <mergeCell ref="A47:F47"/>
    <mergeCell ref="A1:G1"/>
    <mergeCell ref="C191:O191"/>
    <mergeCell ref="A192:B192"/>
    <mergeCell ref="C192:O192"/>
    <mergeCell ref="A187:B187"/>
    <mergeCell ref="C187:O187"/>
    <mergeCell ref="A188:B188"/>
    <mergeCell ref="C188:O188"/>
    <mergeCell ref="A189:B189"/>
    <mergeCell ref="C189:O189"/>
    <mergeCell ref="A190:B190"/>
    <mergeCell ref="C190:O190"/>
    <mergeCell ref="A30:P30"/>
    <mergeCell ref="A186:B186"/>
    <mergeCell ref="C186:O186"/>
    <mergeCell ref="A70:F70"/>
    <mergeCell ref="A191:B191"/>
    <mergeCell ref="A223:B223"/>
    <mergeCell ref="C223:AJ223"/>
    <mergeCell ref="A224:B224"/>
    <mergeCell ref="C224:AJ224"/>
    <mergeCell ref="A219:B219"/>
    <mergeCell ref="C219:AJ219"/>
    <mergeCell ref="A193:B193"/>
    <mergeCell ref="C193:O193"/>
    <mergeCell ref="A194:B194"/>
    <mergeCell ref="AG227:AH227"/>
    <mergeCell ref="AI227:AJ227"/>
    <mergeCell ref="A225:B225"/>
    <mergeCell ref="C225:AJ225"/>
    <mergeCell ref="A220:B220"/>
    <mergeCell ref="C220:AJ220"/>
    <mergeCell ref="A221:B221"/>
    <mergeCell ref="C221:AJ221"/>
    <mergeCell ref="A222:B222"/>
    <mergeCell ref="C222:AJ222"/>
    <mergeCell ref="Y227:Z227"/>
    <mergeCell ref="AA227:AB227"/>
    <mergeCell ref="S227:T227"/>
    <mergeCell ref="U227:V227"/>
    <mergeCell ref="W227:X227"/>
    <mergeCell ref="A262:B262"/>
    <mergeCell ref="AC227:AD227"/>
    <mergeCell ref="AE227:AF227"/>
    <mergeCell ref="A66:F66"/>
    <mergeCell ref="A67:F67"/>
    <mergeCell ref="A226:B226"/>
    <mergeCell ref="C226:AJ226"/>
    <mergeCell ref="A227:B227"/>
    <mergeCell ref="C227:D227"/>
    <mergeCell ref="E227:F227"/>
    <mergeCell ref="G227:H227"/>
    <mergeCell ref="I227:J227"/>
    <mergeCell ref="K227:L227"/>
    <mergeCell ref="M227:N227"/>
    <mergeCell ref="O227:P227"/>
    <mergeCell ref="Q227:R227"/>
  </mergeCells>
  <hyperlinks>
    <hyperlink ref="I13" r:id="rId1"/>
    <hyperlink ref="I20" r:id="rId2"/>
  </hyperlinks>
  <pageMargins left="0.7" right="0.7" top="0.75" bottom="0.75" header="0.3" footer="0.3"/>
  <pageSetup paperSize="9" orientation="portrait" r:id="rId3"/>
  <tableParts count="1">
    <tablePart r:id="rId4"/>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U85"/>
  <sheetViews>
    <sheetView topLeftCell="A23" zoomScale="80" zoomScaleNormal="80" workbookViewId="0">
      <selection activeCell="N52" sqref="N52"/>
    </sheetView>
  </sheetViews>
  <sheetFormatPr defaultColWidth="8.85546875" defaultRowHeight="15"/>
  <cols>
    <col min="1" max="1" width="23.7109375" style="233" customWidth="1"/>
    <col min="2" max="2" width="18.28515625" style="233" customWidth="1"/>
    <col min="3" max="3" width="11.85546875" style="233" customWidth="1"/>
    <col min="4" max="4" width="13.28515625" style="233" bestFit="1" customWidth="1"/>
    <col min="5" max="5" width="11.28515625" style="233" customWidth="1"/>
    <col min="6" max="6" width="11" style="233" bestFit="1" customWidth="1"/>
    <col min="7" max="7" width="12.140625" style="233" bestFit="1" customWidth="1"/>
    <col min="8" max="8" width="13.28515625" style="233" bestFit="1" customWidth="1"/>
    <col min="9" max="9" width="9" style="233" bestFit="1" customWidth="1"/>
    <col min="10" max="10" width="9.140625" style="233" bestFit="1" customWidth="1"/>
    <col min="11" max="13" width="9" style="233" bestFit="1" customWidth="1"/>
    <col min="14" max="14" width="9.140625" style="233" bestFit="1" customWidth="1"/>
    <col min="15" max="21" width="9" style="233" bestFit="1" customWidth="1"/>
    <col min="22" max="16384" width="8.85546875" style="233"/>
  </cols>
  <sheetData>
    <row r="2" spans="1:5" ht="15.75">
      <c r="A2" s="449" t="s">
        <v>617</v>
      </c>
      <c r="B2" s="449"/>
      <c r="C2" s="449"/>
      <c r="D2" s="449"/>
      <c r="E2" s="449"/>
    </row>
    <row r="3" spans="1:5">
      <c r="A3" s="453" t="s">
        <v>682</v>
      </c>
      <c r="B3" s="453"/>
      <c r="C3" s="453"/>
      <c r="D3" s="453"/>
      <c r="E3" s="453"/>
    </row>
    <row r="4" spans="1:5" ht="56.45" customHeight="1">
      <c r="A4" s="232" t="s">
        <v>473</v>
      </c>
      <c r="B4" s="234" t="s">
        <v>475</v>
      </c>
      <c r="C4" s="234" t="s">
        <v>476</v>
      </c>
      <c r="D4" s="234" t="s">
        <v>477</v>
      </c>
      <c r="E4" s="234" t="s">
        <v>478</v>
      </c>
    </row>
    <row r="5" spans="1:5">
      <c r="A5" s="235" t="s">
        <v>149</v>
      </c>
      <c r="B5" s="236">
        <v>14</v>
      </c>
      <c r="C5" s="236">
        <v>520</v>
      </c>
      <c r="D5" s="236">
        <v>18</v>
      </c>
      <c r="E5" s="236">
        <v>543</v>
      </c>
    </row>
    <row r="6" spans="1:5">
      <c r="A6" s="235" t="s">
        <v>150</v>
      </c>
      <c r="B6" s="236">
        <v>10</v>
      </c>
      <c r="C6" s="236">
        <v>455</v>
      </c>
      <c r="D6" s="236">
        <v>7</v>
      </c>
      <c r="E6" s="236">
        <v>92</v>
      </c>
    </row>
    <row r="7" spans="1:5">
      <c r="A7" s="235" t="s">
        <v>160</v>
      </c>
      <c r="B7" s="236">
        <v>6</v>
      </c>
      <c r="C7" s="236">
        <v>133</v>
      </c>
      <c r="D7" s="236">
        <v>11</v>
      </c>
      <c r="E7" s="236">
        <v>518</v>
      </c>
    </row>
    <row r="8" spans="1:5">
      <c r="A8" s="235" t="s">
        <v>163</v>
      </c>
      <c r="B8" s="236">
        <v>5</v>
      </c>
      <c r="C8" s="236">
        <v>143</v>
      </c>
      <c r="D8" s="236">
        <v>11</v>
      </c>
      <c r="E8" s="236">
        <v>70</v>
      </c>
    </row>
    <row r="9" spans="1:5">
      <c r="A9" s="237" t="s">
        <v>170</v>
      </c>
      <c r="B9" s="236">
        <v>8</v>
      </c>
      <c r="C9" s="236">
        <v>285</v>
      </c>
      <c r="D9" s="236">
        <v>9</v>
      </c>
      <c r="E9" s="236">
        <v>699</v>
      </c>
    </row>
    <row r="10" spans="1:5">
      <c r="A10" s="237" t="s">
        <v>164</v>
      </c>
      <c r="B10" s="236" t="s">
        <v>53</v>
      </c>
      <c r="C10" s="236" t="s">
        <v>53</v>
      </c>
      <c r="D10" s="236">
        <v>5</v>
      </c>
      <c r="E10" s="236">
        <v>52</v>
      </c>
    </row>
    <row r="11" spans="1:5">
      <c r="A11" s="237" t="s">
        <v>151</v>
      </c>
      <c r="B11" s="236">
        <v>4</v>
      </c>
      <c r="C11" s="236">
        <v>221</v>
      </c>
      <c r="D11" s="236">
        <v>7</v>
      </c>
      <c r="E11" s="236">
        <v>318</v>
      </c>
    </row>
    <row r="12" spans="1:5">
      <c r="A12" s="237" t="s">
        <v>262</v>
      </c>
      <c r="B12" s="236">
        <v>1</v>
      </c>
      <c r="C12" s="236">
        <v>22</v>
      </c>
      <c r="D12" s="236">
        <v>8</v>
      </c>
      <c r="E12" s="236">
        <v>35</v>
      </c>
    </row>
    <row r="13" spans="1:5">
      <c r="A13" s="237" t="s">
        <v>167</v>
      </c>
      <c r="B13" s="236">
        <v>6</v>
      </c>
      <c r="C13" s="236">
        <v>170</v>
      </c>
      <c r="D13" s="236">
        <v>23</v>
      </c>
      <c r="E13" s="236">
        <v>334</v>
      </c>
    </row>
    <row r="14" spans="1:5">
      <c r="A14" s="237" t="s">
        <v>139</v>
      </c>
      <c r="B14" s="236">
        <v>2</v>
      </c>
      <c r="C14" s="236">
        <v>40</v>
      </c>
      <c r="D14" s="236">
        <v>2</v>
      </c>
      <c r="E14" s="236">
        <v>31</v>
      </c>
    </row>
    <row r="15" spans="1:5">
      <c r="A15" s="237" t="s">
        <v>168</v>
      </c>
      <c r="B15" s="236">
        <v>6</v>
      </c>
      <c r="C15" s="236">
        <v>194</v>
      </c>
      <c r="D15" s="236">
        <v>27</v>
      </c>
      <c r="E15" s="236">
        <v>370</v>
      </c>
    </row>
    <row r="16" spans="1:5">
      <c r="A16" s="237" t="s">
        <v>161</v>
      </c>
      <c r="B16" s="236">
        <v>8</v>
      </c>
      <c r="C16" s="236">
        <v>357</v>
      </c>
      <c r="D16" s="236">
        <v>13</v>
      </c>
      <c r="E16" s="236">
        <v>1070</v>
      </c>
    </row>
    <row r="17" spans="1:21">
      <c r="A17" s="237" t="s">
        <v>479</v>
      </c>
      <c r="B17" s="236" t="s">
        <v>53</v>
      </c>
      <c r="C17" s="236" t="s">
        <v>53</v>
      </c>
      <c r="D17" s="236">
        <v>6</v>
      </c>
      <c r="E17" s="236">
        <v>41</v>
      </c>
    </row>
    <row r="18" spans="1:21">
      <c r="A18" s="237" t="s">
        <v>144</v>
      </c>
      <c r="B18" s="236">
        <v>1</v>
      </c>
      <c r="C18" s="236">
        <v>16</v>
      </c>
      <c r="D18" s="236">
        <v>2</v>
      </c>
      <c r="E18" s="236">
        <v>10</v>
      </c>
    </row>
    <row r="19" spans="1:21">
      <c r="A19" s="237" t="s">
        <v>152</v>
      </c>
      <c r="B19" s="236">
        <v>3</v>
      </c>
      <c r="C19" s="236">
        <v>153</v>
      </c>
      <c r="D19" s="236">
        <v>10</v>
      </c>
      <c r="E19" s="236">
        <v>502</v>
      </c>
    </row>
    <row r="20" spans="1:21">
      <c r="A20" s="237" t="s">
        <v>145</v>
      </c>
      <c r="B20" s="236">
        <v>1</v>
      </c>
      <c r="C20" s="236">
        <v>25</v>
      </c>
      <c r="D20" s="236">
        <v>20</v>
      </c>
      <c r="E20" s="236">
        <v>137</v>
      </c>
    </row>
    <row r="21" spans="1:21">
      <c r="A21" s="237" t="s">
        <v>153</v>
      </c>
      <c r="B21" s="236">
        <v>22</v>
      </c>
      <c r="C21" s="236">
        <v>762</v>
      </c>
      <c r="D21" s="236">
        <v>15</v>
      </c>
      <c r="E21" s="236">
        <v>685</v>
      </c>
    </row>
    <row r="22" spans="1:21">
      <c r="A22" s="237" t="s">
        <v>165</v>
      </c>
      <c r="B22" s="236">
        <v>4</v>
      </c>
      <c r="C22" s="236">
        <v>219</v>
      </c>
      <c r="D22" s="236">
        <v>19</v>
      </c>
      <c r="E22" s="236">
        <v>391</v>
      </c>
    </row>
    <row r="23" spans="1:21">
      <c r="A23" s="238" t="s">
        <v>474</v>
      </c>
      <c r="B23" s="239">
        <f>SUM(B5:B22)</f>
        <v>101</v>
      </c>
      <c r="C23" s="239">
        <f t="shared" ref="C23:E23" si="0">SUM(C5:C22)</f>
        <v>3715</v>
      </c>
      <c r="D23" s="239">
        <f t="shared" si="0"/>
        <v>213</v>
      </c>
      <c r="E23" s="239">
        <f t="shared" si="0"/>
        <v>5898</v>
      </c>
    </row>
    <row r="24" spans="1:21" ht="26.45" customHeight="1">
      <c r="A24" s="238" t="s">
        <v>480</v>
      </c>
      <c r="B24" s="240">
        <f>B23*100/B25</f>
        <v>45.701357466063349</v>
      </c>
      <c r="C24" s="240">
        <f t="shared" ref="C24:E24" si="1">C23*100/C25</f>
        <v>31.984502798105897</v>
      </c>
      <c r="D24" s="240">
        <f t="shared" si="1"/>
        <v>33.437990580847725</v>
      </c>
      <c r="E24" s="240">
        <f t="shared" si="1"/>
        <v>64.122635355512074</v>
      </c>
    </row>
    <row r="25" spans="1:21">
      <c r="A25" s="241" t="s">
        <v>27</v>
      </c>
      <c r="B25" s="242">
        <v>221</v>
      </c>
      <c r="C25" s="242">
        <v>11615</v>
      </c>
      <c r="D25" s="242">
        <v>637</v>
      </c>
      <c r="E25" s="242">
        <v>9198</v>
      </c>
    </row>
    <row r="26" spans="1:21">
      <c r="A26" s="241" t="s">
        <v>30</v>
      </c>
      <c r="B26" s="242">
        <v>4039</v>
      </c>
      <c r="C26" s="242">
        <v>276315</v>
      </c>
      <c r="D26" s="242">
        <v>12288</v>
      </c>
      <c r="E26" s="242">
        <v>165555</v>
      </c>
    </row>
    <row r="29" spans="1:21" ht="15.75">
      <c r="A29" s="449" t="s">
        <v>616</v>
      </c>
      <c r="B29" s="449"/>
      <c r="C29" s="449"/>
      <c r="D29" s="449"/>
      <c r="E29" s="449"/>
      <c r="F29" s="449"/>
      <c r="G29" s="449"/>
    </row>
    <row r="30" spans="1:21">
      <c r="A30" s="448" t="s">
        <v>683</v>
      </c>
      <c r="B30" s="448"/>
      <c r="C30" s="448"/>
      <c r="D30" s="448"/>
      <c r="E30" s="448"/>
      <c r="F30" s="448"/>
      <c r="G30" s="448"/>
      <c r="H30" s="448"/>
      <c r="I30" s="448"/>
      <c r="J30" s="448"/>
      <c r="K30" s="448"/>
      <c r="L30" s="448"/>
      <c r="M30" s="448"/>
      <c r="N30" s="448"/>
      <c r="O30" s="448"/>
      <c r="P30" s="448"/>
      <c r="Q30" s="448"/>
      <c r="R30" s="448"/>
      <c r="S30" s="448"/>
      <c r="T30" s="448"/>
      <c r="U30" s="448"/>
    </row>
    <row r="31" spans="1:21" s="222" customFormat="1" ht="30.6" customHeight="1">
      <c r="A31" s="223"/>
      <c r="B31" s="451" t="s">
        <v>672</v>
      </c>
      <c r="C31" s="451"/>
      <c r="D31" s="451"/>
      <c r="E31" s="451"/>
      <c r="F31" s="451"/>
      <c r="G31" s="451"/>
      <c r="H31" s="221"/>
      <c r="I31" s="451" t="s">
        <v>673</v>
      </c>
      <c r="J31" s="451"/>
      <c r="K31" s="451"/>
      <c r="L31" s="451"/>
      <c r="M31" s="451"/>
      <c r="N31" s="451"/>
      <c r="P31" s="451" t="s">
        <v>674</v>
      </c>
      <c r="Q31" s="451"/>
      <c r="R31" s="451"/>
      <c r="S31" s="451"/>
      <c r="T31" s="451"/>
      <c r="U31" s="451"/>
    </row>
    <row r="32" spans="1:21">
      <c r="A32" s="224"/>
      <c r="B32" s="452" t="s">
        <v>481</v>
      </c>
      <c r="C32" s="452"/>
      <c r="D32" s="452" t="s">
        <v>482</v>
      </c>
      <c r="E32" s="452"/>
      <c r="F32" s="452" t="s">
        <v>49</v>
      </c>
      <c r="G32" s="452"/>
      <c r="H32" s="213"/>
      <c r="I32" s="452" t="s">
        <v>481</v>
      </c>
      <c r="J32" s="452"/>
      <c r="K32" s="452" t="s">
        <v>482</v>
      </c>
      <c r="L32" s="452"/>
      <c r="M32" s="452" t="s">
        <v>49</v>
      </c>
      <c r="N32" s="452"/>
      <c r="P32" s="450" t="s">
        <v>481</v>
      </c>
      <c r="Q32" s="450"/>
      <c r="R32" s="450" t="s">
        <v>482</v>
      </c>
      <c r="S32" s="450"/>
      <c r="T32" s="450" t="s">
        <v>49</v>
      </c>
      <c r="U32" s="450"/>
    </row>
    <row r="33" spans="1:21">
      <c r="A33" s="225" t="s">
        <v>133</v>
      </c>
      <c r="B33" s="244" t="s">
        <v>483</v>
      </c>
      <c r="C33" s="244" t="s">
        <v>484</v>
      </c>
      <c r="D33" s="244" t="s">
        <v>483</v>
      </c>
      <c r="E33" s="244" t="s">
        <v>484</v>
      </c>
      <c r="F33" s="244" t="s">
        <v>483</v>
      </c>
      <c r="G33" s="244" t="s">
        <v>484</v>
      </c>
      <c r="H33" s="214"/>
      <c r="I33" s="244" t="s">
        <v>483</v>
      </c>
      <c r="J33" s="244" t="s">
        <v>484</v>
      </c>
      <c r="K33" s="244" t="s">
        <v>483</v>
      </c>
      <c r="L33" s="244" t="s">
        <v>484</v>
      </c>
      <c r="M33" s="244" t="s">
        <v>483</v>
      </c>
      <c r="N33" s="244" t="s">
        <v>484</v>
      </c>
      <c r="P33" s="252" t="s">
        <v>483</v>
      </c>
      <c r="Q33" s="252" t="s">
        <v>484</v>
      </c>
      <c r="R33" s="252" t="s">
        <v>483</v>
      </c>
      <c r="S33" s="252" t="s">
        <v>484</v>
      </c>
      <c r="T33" s="252" t="s">
        <v>483</v>
      </c>
      <c r="U33" s="252" t="s">
        <v>484</v>
      </c>
    </row>
    <row r="34" spans="1:21">
      <c r="A34" s="226" t="s">
        <v>149</v>
      </c>
      <c r="B34" s="245">
        <v>9743</v>
      </c>
      <c r="C34" s="245">
        <v>28230</v>
      </c>
      <c r="D34" s="245">
        <v>351</v>
      </c>
      <c r="E34" s="245">
        <v>1652</v>
      </c>
      <c r="F34" s="246">
        <v>10094</v>
      </c>
      <c r="G34" s="246">
        <v>29882</v>
      </c>
      <c r="H34" s="215"/>
      <c r="I34" s="247">
        <v>11195</v>
      </c>
      <c r="J34" s="247">
        <v>30083</v>
      </c>
      <c r="K34" s="247">
        <v>430</v>
      </c>
      <c r="L34" s="247">
        <v>1797</v>
      </c>
      <c r="M34" s="246">
        <v>11625</v>
      </c>
      <c r="N34" s="246">
        <v>31880</v>
      </c>
      <c r="P34" s="245">
        <v>5820</v>
      </c>
      <c r="Q34" s="245">
        <v>15855</v>
      </c>
      <c r="R34" s="245">
        <v>264</v>
      </c>
      <c r="S34" s="245">
        <v>868</v>
      </c>
      <c r="T34" s="246">
        <v>6084</v>
      </c>
      <c r="U34" s="246">
        <v>16723</v>
      </c>
    </row>
    <row r="35" spans="1:21">
      <c r="A35" s="226" t="s">
        <v>150</v>
      </c>
      <c r="B35" s="245">
        <v>10011</v>
      </c>
      <c r="C35" s="245">
        <v>23562</v>
      </c>
      <c r="D35" s="245">
        <v>494</v>
      </c>
      <c r="E35" s="245">
        <v>1029</v>
      </c>
      <c r="F35" s="246">
        <v>10505</v>
      </c>
      <c r="G35" s="246">
        <v>24591</v>
      </c>
      <c r="H35" s="215"/>
      <c r="I35" s="247">
        <v>12217</v>
      </c>
      <c r="J35" s="247">
        <v>29274</v>
      </c>
      <c r="K35" s="247">
        <v>606</v>
      </c>
      <c r="L35" s="247">
        <v>1497</v>
      </c>
      <c r="M35" s="246">
        <v>12823</v>
      </c>
      <c r="N35" s="246">
        <v>30771</v>
      </c>
      <c r="P35" s="245">
        <v>7817</v>
      </c>
      <c r="Q35" s="245">
        <v>21006</v>
      </c>
      <c r="R35" s="245">
        <v>119</v>
      </c>
      <c r="S35" s="245">
        <v>299</v>
      </c>
      <c r="T35" s="246">
        <v>7936</v>
      </c>
      <c r="U35" s="246">
        <v>21305</v>
      </c>
    </row>
    <row r="36" spans="1:21">
      <c r="A36" s="226" t="s">
        <v>160</v>
      </c>
      <c r="B36" s="245">
        <v>1879</v>
      </c>
      <c r="C36" s="245">
        <v>7838</v>
      </c>
      <c r="D36" s="245">
        <v>78</v>
      </c>
      <c r="E36" s="245">
        <v>121</v>
      </c>
      <c r="F36" s="246">
        <v>1957</v>
      </c>
      <c r="G36" s="246">
        <v>7959</v>
      </c>
      <c r="H36" s="215"/>
      <c r="I36" s="247">
        <v>1916</v>
      </c>
      <c r="J36" s="247">
        <v>7444</v>
      </c>
      <c r="K36" s="247">
        <v>61</v>
      </c>
      <c r="L36" s="247">
        <v>126</v>
      </c>
      <c r="M36" s="246">
        <v>1977</v>
      </c>
      <c r="N36" s="246">
        <v>7570</v>
      </c>
      <c r="P36" s="245">
        <v>1358</v>
      </c>
      <c r="Q36" s="245">
        <v>6008</v>
      </c>
      <c r="R36" s="245">
        <v>18</v>
      </c>
      <c r="S36" s="245">
        <v>30</v>
      </c>
      <c r="T36" s="246">
        <v>1376</v>
      </c>
      <c r="U36" s="246">
        <v>6038</v>
      </c>
    </row>
    <row r="37" spans="1:21">
      <c r="A37" s="226" t="s">
        <v>163</v>
      </c>
      <c r="B37" s="245">
        <v>861</v>
      </c>
      <c r="C37" s="245">
        <v>3241</v>
      </c>
      <c r="D37" s="245">
        <v>380</v>
      </c>
      <c r="E37" s="245">
        <v>1224</v>
      </c>
      <c r="F37" s="246">
        <v>1241</v>
      </c>
      <c r="G37" s="246">
        <v>4465</v>
      </c>
      <c r="H37" s="215"/>
      <c r="I37" s="247">
        <v>879</v>
      </c>
      <c r="J37" s="247">
        <v>3255</v>
      </c>
      <c r="K37" s="247">
        <v>388</v>
      </c>
      <c r="L37" s="247">
        <v>1926</v>
      </c>
      <c r="M37" s="246">
        <v>1267</v>
      </c>
      <c r="N37" s="246">
        <v>5181</v>
      </c>
      <c r="P37" s="245">
        <v>635</v>
      </c>
      <c r="Q37" s="245">
        <v>3566</v>
      </c>
      <c r="R37" s="245">
        <v>141</v>
      </c>
      <c r="S37" s="245">
        <v>1244</v>
      </c>
      <c r="T37" s="246">
        <v>776</v>
      </c>
      <c r="U37" s="246">
        <v>4810</v>
      </c>
    </row>
    <row r="38" spans="1:21">
      <c r="A38" s="226" t="s">
        <v>170</v>
      </c>
      <c r="B38" s="245">
        <v>4016</v>
      </c>
      <c r="C38" s="245">
        <v>11957</v>
      </c>
      <c r="D38" s="245">
        <v>78</v>
      </c>
      <c r="E38" s="245">
        <v>207</v>
      </c>
      <c r="F38" s="246">
        <v>4094</v>
      </c>
      <c r="G38" s="246">
        <v>12164</v>
      </c>
      <c r="H38" s="215"/>
      <c r="I38" s="247">
        <v>4834</v>
      </c>
      <c r="J38" s="247">
        <v>13840</v>
      </c>
      <c r="K38" s="247">
        <v>121</v>
      </c>
      <c r="L38" s="247">
        <v>251</v>
      </c>
      <c r="M38" s="246">
        <v>4955</v>
      </c>
      <c r="N38" s="246">
        <v>14091</v>
      </c>
      <c r="P38" s="245">
        <v>3559</v>
      </c>
      <c r="Q38" s="245">
        <v>10439</v>
      </c>
      <c r="R38" s="245">
        <v>34</v>
      </c>
      <c r="S38" s="245">
        <v>83</v>
      </c>
      <c r="T38" s="246">
        <v>3593</v>
      </c>
      <c r="U38" s="246">
        <v>10522</v>
      </c>
    </row>
    <row r="39" spans="1:21">
      <c r="A39" s="226" t="s">
        <v>485</v>
      </c>
      <c r="B39" s="247"/>
      <c r="C39" s="247"/>
      <c r="D39" s="247"/>
      <c r="E39" s="247"/>
      <c r="F39" s="246"/>
      <c r="G39" s="246"/>
      <c r="H39" s="215"/>
      <c r="I39" s="247"/>
      <c r="J39" s="247"/>
      <c r="K39" s="247"/>
      <c r="L39" s="247"/>
      <c r="M39" s="246"/>
      <c r="N39" s="246"/>
      <c r="P39" s="245"/>
      <c r="Q39" s="245"/>
      <c r="R39" s="245"/>
      <c r="S39" s="245"/>
      <c r="T39" s="246"/>
      <c r="U39" s="246"/>
    </row>
    <row r="40" spans="1:21">
      <c r="A40" s="226" t="s">
        <v>151</v>
      </c>
      <c r="B40" s="245">
        <v>3445</v>
      </c>
      <c r="C40" s="245">
        <v>12206</v>
      </c>
      <c r="D40" s="245">
        <v>322</v>
      </c>
      <c r="E40" s="245">
        <v>2769</v>
      </c>
      <c r="F40" s="246">
        <v>3767</v>
      </c>
      <c r="G40" s="246">
        <v>14975</v>
      </c>
      <c r="H40" s="215"/>
      <c r="I40" s="247">
        <v>3800</v>
      </c>
      <c r="J40" s="247">
        <v>13874</v>
      </c>
      <c r="K40" s="247">
        <v>354</v>
      </c>
      <c r="L40" s="247">
        <v>3097</v>
      </c>
      <c r="M40" s="246">
        <v>4154</v>
      </c>
      <c r="N40" s="246">
        <v>16971</v>
      </c>
      <c r="P40" s="245">
        <v>3391</v>
      </c>
      <c r="Q40" s="245">
        <v>13155</v>
      </c>
      <c r="R40" s="245">
        <v>350</v>
      </c>
      <c r="S40" s="245">
        <v>2824</v>
      </c>
      <c r="T40" s="246">
        <v>3741</v>
      </c>
      <c r="U40" s="246">
        <v>15979</v>
      </c>
    </row>
    <row r="41" spans="1:21">
      <c r="A41" s="226" t="s">
        <v>262</v>
      </c>
      <c r="B41" s="245">
        <v>188</v>
      </c>
      <c r="C41" s="245">
        <v>375</v>
      </c>
      <c r="D41" s="245">
        <v>40</v>
      </c>
      <c r="E41" s="245">
        <v>87</v>
      </c>
      <c r="F41" s="246">
        <v>228</v>
      </c>
      <c r="G41" s="246">
        <v>462</v>
      </c>
      <c r="H41" s="215"/>
      <c r="I41" s="247">
        <v>164</v>
      </c>
      <c r="J41" s="247">
        <v>453</v>
      </c>
      <c r="K41" s="247">
        <v>41</v>
      </c>
      <c r="L41" s="247">
        <v>168</v>
      </c>
      <c r="M41" s="246">
        <v>205</v>
      </c>
      <c r="N41" s="246">
        <v>621</v>
      </c>
      <c r="P41" s="245">
        <v>130</v>
      </c>
      <c r="Q41" s="245">
        <v>346</v>
      </c>
      <c r="R41" s="245">
        <v>15</v>
      </c>
      <c r="S41" s="245">
        <v>57</v>
      </c>
      <c r="T41" s="246">
        <v>145</v>
      </c>
      <c r="U41" s="246">
        <v>403</v>
      </c>
    </row>
    <row r="42" spans="1:21">
      <c r="A42" s="226" t="s">
        <v>167</v>
      </c>
      <c r="B42" s="245">
        <v>1734</v>
      </c>
      <c r="C42" s="245">
        <v>8319</v>
      </c>
      <c r="D42" s="245">
        <v>327</v>
      </c>
      <c r="E42" s="245">
        <v>1199</v>
      </c>
      <c r="F42" s="246">
        <v>2061</v>
      </c>
      <c r="G42" s="246">
        <v>9518</v>
      </c>
      <c r="H42" s="215"/>
      <c r="I42" s="247">
        <v>2087</v>
      </c>
      <c r="J42" s="247">
        <v>10390</v>
      </c>
      <c r="K42" s="247">
        <v>287</v>
      </c>
      <c r="L42" s="247">
        <v>896</v>
      </c>
      <c r="M42" s="246">
        <v>2374</v>
      </c>
      <c r="N42" s="246">
        <v>11286</v>
      </c>
      <c r="P42" s="245">
        <v>1417</v>
      </c>
      <c r="Q42" s="245">
        <v>7937</v>
      </c>
      <c r="R42" s="245">
        <v>123</v>
      </c>
      <c r="S42" s="245">
        <v>228</v>
      </c>
      <c r="T42" s="246">
        <v>1540</v>
      </c>
      <c r="U42" s="246">
        <v>8165</v>
      </c>
    </row>
    <row r="43" spans="1:21">
      <c r="A43" s="226" t="s">
        <v>486</v>
      </c>
      <c r="B43" s="247"/>
      <c r="C43" s="247"/>
      <c r="D43" s="247"/>
      <c r="E43" s="247"/>
      <c r="F43" s="246"/>
      <c r="G43" s="246"/>
      <c r="H43" s="215"/>
      <c r="I43" s="247"/>
      <c r="J43" s="247"/>
      <c r="K43" s="247"/>
      <c r="L43" s="247"/>
      <c r="M43" s="246"/>
      <c r="N43" s="246"/>
      <c r="P43" s="245"/>
      <c r="Q43" s="245"/>
      <c r="R43" s="245"/>
      <c r="S43" s="245"/>
      <c r="T43" s="246"/>
      <c r="U43" s="246"/>
    </row>
    <row r="44" spans="1:21">
      <c r="A44" s="226" t="s">
        <v>168</v>
      </c>
      <c r="B44" s="245">
        <v>3720</v>
      </c>
      <c r="C44" s="245">
        <v>14838</v>
      </c>
      <c r="D44" s="245">
        <v>753</v>
      </c>
      <c r="E44" s="245">
        <v>5195</v>
      </c>
      <c r="F44" s="246">
        <v>4473</v>
      </c>
      <c r="G44" s="246">
        <v>20033</v>
      </c>
      <c r="H44" s="215"/>
      <c r="I44" s="247">
        <v>5850</v>
      </c>
      <c r="J44" s="247">
        <v>26226</v>
      </c>
      <c r="K44" s="247">
        <v>985</v>
      </c>
      <c r="L44" s="247">
        <v>4466</v>
      </c>
      <c r="M44" s="246">
        <v>6835</v>
      </c>
      <c r="N44" s="246">
        <v>30692</v>
      </c>
      <c r="P44" s="245">
        <v>3391</v>
      </c>
      <c r="Q44" s="245">
        <v>19902</v>
      </c>
      <c r="R44" s="245">
        <v>351</v>
      </c>
      <c r="S44" s="245">
        <v>2381</v>
      </c>
      <c r="T44" s="246">
        <v>3742</v>
      </c>
      <c r="U44" s="246">
        <v>22283</v>
      </c>
    </row>
    <row r="45" spans="1:21">
      <c r="A45" s="226" t="s">
        <v>161</v>
      </c>
      <c r="B45" s="245">
        <v>7871</v>
      </c>
      <c r="C45" s="245">
        <v>21046</v>
      </c>
      <c r="D45" s="245">
        <v>378</v>
      </c>
      <c r="E45" s="245">
        <v>744</v>
      </c>
      <c r="F45" s="246">
        <v>8249</v>
      </c>
      <c r="G45" s="246">
        <v>21790</v>
      </c>
      <c r="H45" s="215"/>
      <c r="I45" s="247">
        <v>7361</v>
      </c>
      <c r="J45" s="247">
        <v>20181</v>
      </c>
      <c r="K45" s="247">
        <v>380</v>
      </c>
      <c r="L45" s="247">
        <v>697</v>
      </c>
      <c r="M45" s="246">
        <v>7741</v>
      </c>
      <c r="N45" s="246">
        <v>20878</v>
      </c>
      <c r="P45" s="245">
        <v>4634</v>
      </c>
      <c r="Q45" s="245">
        <v>12859</v>
      </c>
      <c r="R45" s="245">
        <v>161</v>
      </c>
      <c r="S45" s="245">
        <v>281</v>
      </c>
      <c r="T45" s="246">
        <v>4795</v>
      </c>
      <c r="U45" s="246">
        <v>13140</v>
      </c>
    </row>
    <row r="46" spans="1:21">
      <c r="A46" s="226" t="s">
        <v>479</v>
      </c>
      <c r="B46" s="245">
        <v>436</v>
      </c>
      <c r="C46" s="245">
        <v>1080</v>
      </c>
      <c r="D46" s="245">
        <v>74</v>
      </c>
      <c r="E46" s="245">
        <v>201</v>
      </c>
      <c r="F46" s="246">
        <v>510</v>
      </c>
      <c r="G46" s="246">
        <v>1281</v>
      </c>
      <c r="H46" s="215"/>
      <c r="I46" s="247">
        <v>414</v>
      </c>
      <c r="J46" s="247">
        <v>1051</v>
      </c>
      <c r="K46" s="247">
        <v>88</v>
      </c>
      <c r="L46" s="247">
        <v>310</v>
      </c>
      <c r="M46" s="246">
        <v>502</v>
      </c>
      <c r="N46" s="246">
        <v>1361</v>
      </c>
      <c r="P46" s="253"/>
      <c r="Q46" s="253"/>
      <c r="R46" s="253"/>
      <c r="S46" s="253"/>
      <c r="T46" s="253"/>
      <c r="U46" s="253"/>
    </row>
    <row r="47" spans="1:21">
      <c r="A47" s="226" t="s">
        <v>487</v>
      </c>
      <c r="B47" s="247"/>
      <c r="C47" s="247"/>
      <c r="D47" s="247"/>
      <c r="E47" s="247"/>
      <c r="F47" s="246"/>
      <c r="G47" s="246"/>
      <c r="H47" s="215"/>
      <c r="I47" s="247"/>
      <c r="J47" s="247"/>
      <c r="K47" s="247"/>
      <c r="L47" s="247"/>
      <c r="M47" s="246"/>
      <c r="N47" s="246"/>
      <c r="P47" s="253"/>
      <c r="Q47" s="253"/>
      <c r="R47" s="253"/>
      <c r="S47" s="253"/>
      <c r="T47" s="253"/>
      <c r="U47" s="253"/>
    </row>
    <row r="48" spans="1:21">
      <c r="A48" s="226" t="s">
        <v>152</v>
      </c>
      <c r="B48" s="245">
        <v>1758</v>
      </c>
      <c r="C48" s="245">
        <v>3377</v>
      </c>
      <c r="D48" s="245">
        <v>12</v>
      </c>
      <c r="E48" s="245">
        <v>13</v>
      </c>
      <c r="F48" s="246">
        <v>1770</v>
      </c>
      <c r="G48" s="246">
        <v>3390</v>
      </c>
      <c r="H48" s="215"/>
      <c r="I48" s="247">
        <v>2115</v>
      </c>
      <c r="J48" s="247">
        <v>4149</v>
      </c>
      <c r="K48" s="247">
        <v>57</v>
      </c>
      <c r="L48" s="247">
        <v>95</v>
      </c>
      <c r="M48" s="246">
        <v>2172</v>
      </c>
      <c r="N48" s="246">
        <v>4244</v>
      </c>
      <c r="P48" s="245">
        <v>1721</v>
      </c>
      <c r="Q48" s="245">
        <v>2778</v>
      </c>
      <c r="R48" s="245">
        <v>27</v>
      </c>
      <c r="S48" s="245">
        <v>42</v>
      </c>
      <c r="T48" s="246">
        <v>1748</v>
      </c>
      <c r="U48" s="246">
        <v>2820</v>
      </c>
    </row>
    <row r="49" spans="1:21">
      <c r="A49" s="226" t="s">
        <v>145</v>
      </c>
      <c r="B49" s="245">
        <v>1211</v>
      </c>
      <c r="C49" s="245">
        <v>3909</v>
      </c>
      <c r="D49" s="245">
        <v>134</v>
      </c>
      <c r="E49" s="245">
        <v>295</v>
      </c>
      <c r="F49" s="246">
        <v>1345</v>
      </c>
      <c r="G49" s="246">
        <v>4204</v>
      </c>
      <c r="H49" s="215"/>
      <c r="I49" s="247">
        <v>1242</v>
      </c>
      <c r="J49" s="247">
        <v>4262</v>
      </c>
      <c r="K49" s="247">
        <v>153</v>
      </c>
      <c r="L49" s="247">
        <v>362</v>
      </c>
      <c r="M49" s="246">
        <v>1395</v>
      </c>
      <c r="N49" s="246">
        <v>4624</v>
      </c>
      <c r="P49" s="245">
        <v>504</v>
      </c>
      <c r="Q49" s="245">
        <v>2134</v>
      </c>
      <c r="R49" s="245">
        <v>93</v>
      </c>
      <c r="S49" s="245">
        <v>204</v>
      </c>
      <c r="T49" s="246">
        <v>597</v>
      </c>
      <c r="U49" s="246">
        <v>2338</v>
      </c>
    </row>
    <row r="50" spans="1:21">
      <c r="A50" s="226" t="s">
        <v>153</v>
      </c>
      <c r="B50" s="245">
        <v>22476</v>
      </c>
      <c r="C50" s="245">
        <v>75338</v>
      </c>
      <c r="D50" s="245">
        <v>732</v>
      </c>
      <c r="E50" s="245">
        <v>2698</v>
      </c>
      <c r="F50" s="246">
        <v>23208</v>
      </c>
      <c r="G50" s="246">
        <v>78036</v>
      </c>
      <c r="H50" s="215"/>
      <c r="I50" s="247">
        <v>23922</v>
      </c>
      <c r="J50" s="247">
        <v>81127</v>
      </c>
      <c r="K50" s="247">
        <v>972</v>
      </c>
      <c r="L50" s="247">
        <v>3623</v>
      </c>
      <c r="M50" s="246">
        <v>24894</v>
      </c>
      <c r="N50" s="246">
        <v>84750</v>
      </c>
      <c r="P50" s="245">
        <v>20068</v>
      </c>
      <c r="Q50" s="245">
        <v>59128</v>
      </c>
      <c r="R50" s="245">
        <v>822</v>
      </c>
      <c r="S50" s="245">
        <v>2832</v>
      </c>
      <c r="T50" s="246">
        <v>20890</v>
      </c>
      <c r="U50" s="246">
        <v>61960</v>
      </c>
    </row>
    <row r="51" spans="1:21">
      <c r="A51" s="226" t="s">
        <v>165</v>
      </c>
      <c r="B51" s="245">
        <v>1632</v>
      </c>
      <c r="C51" s="245">
        <v>4254</v>
      </c>
      <c r="D51" s="245">
        <v>674</v>
      </c>
      <c r="E51" s="245">
        <v>1745</v>
      </c>
      <c r="F51" s="246">
        <v>2306</v>
      </c>
      <c r="G51" s="246">
        <v>5999</v>
      </c>
      <c r="H51" s="215"/>
      <c r="I51" s="247">
        <v>1348</v>
      </c>
      <c r="J51" s="247">
        <v>3699</v>
      </c>
      <c r="K51" s="247">
        <v>678</v>
      </c>
      <c r="L51" s="247">
        <v>1705</v>
      </c>
      <c r="M51" s="246">
        <v>2026</v>
      </c>
      <c r="N51" s="246">
        <v>5404</v>
      </c>
      <c r="P51" s="245">
        <v>1055</v>
      </c>
      <c r="Q51" s="245">
        <v>2978</v>
      </c>
      <c r="R51" s="245">
        <v>192</v>
      </c>
      <c r="S51" s="245">
        <v>515</v>
      </c>
      <c r="T51" s="246">
        <v>1247</v>
      </c>
      <c r="U51" s="246">
        <v>3493</v>
      </c>
    </row>
    <row r="52" spans="1:21" s="243" customFormat="1">
      <c r="A52" s="229" t="s">
        <v>488</v>
      </c>
      <c r="B52" s="248">
        <f>SUM(B34:B51)</f>
        <v>70981</v>
      </c>
      <c r="C52" s="248">
        <f t="shared" ref="C52:G52" si="2">SUM(C34:C51)</f>
        <v>219570</v>
      </c>
      <c r="D52" s="248">
        <f t="shared" si="2"/>
        <v>4827</v>
      </c>
      <c r="E52" s="248">
        <f t="shared" si="2"/>
        <v>19179</v>
      </c>
      <c r="F52" s="248">
        <f t="shared" si="2"/>
        <v>75808</v>
      </c>
      <c r="G52" s="248">
        <f t="shared" si="2"/>
        <v>238749</v>
      </c>
      <c r="H52" s="228"/>
      <c r="I52" s="248">
        <f>SUM(I34:I51)</f>
        <v>79344</v>
      </c>
      <c r="J52" s="248">
        <f t="shared" ref="J52:U52" si="3">SUM(J34:J51)</f>
        <v>249308</v>
      </c>
      <c r="K52" s="248">
        <f t="shared" si="3"/>
        <v>5601</v>
      </c>
      <c r="L52" s="248">
        <f t="shared" si="3"/>
        <v>21016</v>
      </c>
      <c r="M52" s="248">
        <f t="shared" si="3"/>
        <v>84945</v>
      </c>
      <c r="N52" s="248">
        <f t="shared" si="3"/>
        <v>270324</v>
      </c>
      <c r="O52" s="228"/>
      <c r="P52" s="248">
        <f t="shared" si="3"/>
        <v>55500</v>
      </c>
      <c r="Q52" s="248">
        <f t="shared" si="3"/>
        <v>178091</v>
      </c>
      <c r="R52" s="248">
        <f t="shared" si="3"/>
        <v>2710</v>
      </c>
      <c r="S52" s="248">
        <f t="shared" si="3"/>
        <v>11888</v>
      </c>
      <c r="T52" s="248">
        <f t="shared" si="3"/>
        <v>58210</v>
      </c>
      <c r="U52" s="248">
        <f t="shared" si="3"/>
        <v>189979</v>
      </c>
    </row>
    <row r="53" spans="1:21">
      <c r="A53" s="230" t="s">
        <v>489</v>
      </c>
      <c r="B53" s="249">
        <f>B52*100/B54</f>
        <v>14.997263851356347</v>
      </c>
      <c r="C53" s="249">
        <f t="shared" ref="C53:G53" si="4">C52*100/C54</f>
        <v>19.009714806660543</v>
      </c>
      <c r="D53" s="249">
        <f t="shared" si="4"/>
        <v>2.3327517965620062</v>
      </c>
      <c r="E53" s="249">
        <f t="shared" si="4"/>
        <v>4.1389803075263014</v>
      </c>
      <c r="F53" s="249">
        <f t="shared" si="4"/>
        <v>11.144695214461288</v>
      </c>
      <c r="G53" s="249">
        <f t="shared" si="4"/>
        <v>14.752016786784115</v>
      </c>
      <c r="H53" s="217"/>
      <c r="I53" s="249">
        <f>I52*100/I54</f>
        <v>15.821335992023927</v>
      </c>
      <c r="J53" s="249">
        <f t="shared" ref="J53:U53" si="5">J52*100/J54</f>
        <v>20.713440040544864</v>
      </c>
      <c r="K53" s="249">
        <f t="shared" si="5"/>
        <v>2.549188274007018</v>
      </c>
      <c r="L53" s="249">
        <f t="shared" si="5"/>
        <v>4.5506020626682169</v>
      </c>
      <c r="M53" s="249">
        <f t="shared" si="5"/>
        <v>11.778008560530326</v>
      </c>
      <c r="N53" s="249">
        <f t="shared" si="5"/>
        <v>16.231444776556742</v>
      </c>
      <c r="O53" s="217"/>
      <c r="P53" s="249">
        <f t="shared" si="5"/>
        <v>21.187411241925879</v>
      </c>
      <c r="Q53" s="249">
        <f t="shared" si="5"/>
        <v>24.513659381938261</v>
      </c>
      <c r="R53" s="249">
        <f t="shared" si="5"/>
        <v>4.6233110413538965</v>
      </c>
      <c r="S53" s="249">
        <f t="shared" si="5"/>
        <v>7.6256454664998881</v>
      </c>
      <c r="T53" s="249">
        <f t="shared" si="5"/>
        <v>18.158620431489499</v>
      </c>
      <c r="U53" s="249">
        <f t="shared" si="5"/>
        <v>21.530000271987959</v>
      </c>
    </row>
    <row r="54" spans="1:21">
      <c r="A54" s="231" t="s">
        <v>490</v>
      </c>
      <c r="B54" s="250">
        <v>473293</v>
      </c>
      <c r="C54" s="250">
        <v>1155041</v>
      </c>
      <c r="D54" s="250">
        <v>206923</v>
      </c>
      <c r="E54" s="250">
        <v>463375</v>
      </c>
      <c r="F54" s="250">
        <v>680216</v>
      </c>
      <c r="G54" s="250">
        <v>1618416</v>
      </c>
      <c r="H54" s="218"/>
      <c r="I54" s="251">
        <v>501500</v>
      </c>
      <c r="J54" s="251">
        <v>1203605</v>
      </c>
      <c r="K54" s="251">
        <v>219717</v>
      </c>
      <c r="L54" s="251">
        <v>461829</v>
      </c>
      <c r="M54" s="251">
        <v>721217</v>
      </c>
      <c r="N54" s="251">
        <v>1665434</v>
      </c>
      <c r="P54" s="254">
        <v>261948</v>
      </c>
      <c r="Q54" s="254">
        <v>726497</v>
      </c>
      <c r="R54" s="254">
        <v>58616</v>
      </c>
      <c r="S54" s="254">
        <v>155895</v>
      </c>
      <c r="T54" s="254">
        <v>320564</v>
      </c>
      <c r="U54" s="254">
        <v>882392</v>
      </c>
    </row>
    <row r="55" spans="1:21">
      <c r="A55" s="227" t="s">
        <v>491</v>
      </c>
      <c r="B55" s="219"/>
      <c r="C55" s="219"/>
      <c r="D55" s="219"/>
      <c r="E55" s="219"/>
      <c r="F55" s="219"/>
      <c r="G55" s="219"/>
      <c r="H55" s="219"/>
      <c r="I55" s="220"/>
      <c r="J55" s="220"/>
      <c r="K55" s="220"/>
      <c r="L55" s="220"/>
      <c r="M55" s="220"/>
      <c r="N55" s="220"/>
    </row>
    <row r="56" spans="1:21">
      <c r="B56" s="216"/>
      <c r="C56" s="216"/>
      <c r="D56" s="216"/>
      <c r="E56" s="216"/>
      <c r="F56" s="216"/>
      <c r="G56" s="216"/>
      <c r="H56" s="216"/>
    </row>
    <row r="61" spans="1:21" ht="36" customHeight="1">
      <c r="A61" s="444" t="s">
        <v>684</v>
      </c>
      <c r="B61" s="273" t="s">
        <v>688</v>
      </c>
      <c r="C61" s="447" t="s">
        <v>674</v>
      </c>
      <c r="D61" s="447"/>
      <c r="E61" s="447"/>
      <c r="F61" s="447"/>
      <c r="G61" s="447"/>
      <c r="H61" s="447"/>
    </row>
    <row r="62" spans="1:21" ht="45">
      <c r="A62" s="445"/>
      <c r="B62" s="274" t="s">
        <v>461</v>
      </c>
      <c r="C62" s="447" t="s">
        <v>481</v>
      </c>
      <c r="D62" s="447"/>
      <c r="E62" s="447" t="s">
        <v>482</v>
      </c>
      <c r="F62" s="447"/>
      <c r="G62" s="447" t="s">
        <v>49</v>
      </c>
      <c r="H62" s="447"/>
    </row>
    <row r="63" spans="1:21">
      <c r="A63" s="446"/>
      <c r="B63" s="273"/>
      <c r="C63" s="273" t="s">
        <v>483</v>
      </c>
      <c r="D63" s="273" t="s">
        <v>484</v>
      </c>
      <c r="E63" s="273" t="s">
        <v>483</v>
      </c>
      <c r="F63" s="273" t="s">
        <v>484</v>
      </c>
      <c r="G63" s="273" t="s">
        <v>483</v>
      </c>
      <c r="H63" s="273" t="s">
        <v>484</v>
      </c>
    </row>
    <row r="64" spans="1:21">
      <c r="A64" s="276" t="s">
        <v>149</v>
      </c>
      <c r="B64" s="277">
        <v>2951</v>
      </c>
      <c r="C64" s="275">
        <v>5820</v>
      </c>
      <c r="D64" s="275">
        <v>15855</v>
      </c>
      <c r="E64" s="275">
        <v>264</v>
      </c>
      <c r="F64" s="275">
        <v>868</v>
      </c>
      <c r="G64" s="278">
        <v>6084</v>
      </c>
      <c r="H64" s="278">
        <v>16723</v>
      </c>
    </row>
    <row r="65" spans="1:8">
      <c r="A65" s="276" t="s">
        <v>150</v>
      </c>
      <c r="B65" s="277">
        <v>1196</v>
      </c>
      <c r="C65" s="275">
        <v>7817</v>
      </c>
      <c r="D65" s="275">
        <v>21006</v>
      </c>
      <c r="E65" s="275">
        <v>119</v>
      </c>
      <c r="F65" s="275">
        <v>299</v>
      </c>
      <c r="G65" s="278">
        <v>7936</v>
      </c>
      <c r="H65" s="278">
        <v>21305</v>
      </c>
    </row>
    <row r="66" spans="1:8">
      <c r="A66" s="276" t="s">
        <v>170</v>
      </c>
      <c r="B66" s="279">
        <v>2656</v>
      </c>
      <c r="C66" s="275">
        <v>3559</v>
      </c>
      <c r="D66" s="275">
        <v>10439</v>
      </c>
      <c r="E66" s="275">
        <v>34</v>
      </c>
      <c r="F66" s="275">
        <v>83</v>
      </c>
      <c r="G66" s="278">
        <v>3593</v>
      </c>
      <c r="H66" s="278">
        <v>10522</v>
      </c>
    </row>
    <row r="67" spans="1:8">
      <c r="A67" s="276" t="s">
        <v>151</v>
      </c>
      <c r="B67" s="279">
        <v>914</v>
      </c>
      <c r="C67" s="275">
        <v>3391</v>
      </c>
      <c r="D67" s="275">
        <v>13155</v>
      </c>
      <c r="E67" s="275">
        <v>350</v>
      </c>
      <c r="F67" s="275">
        <v>2824</v>
      </c>
      <c r="G67" s="278">
        <v>3741</v>
      </c>
      <c r="H67" s="278">
        <v>15979</v>
      </c>
    </row>
    <row r="68" spans="1:8">
      <c r="A68" s="276" t="s">
        <v>168</v>
      </c>
      <c r="B68" s="279">
        <v>17979</v>
      </c>
      <c r="C68" s="275">
        <v>3391</v>
      </c>
      <c r="D68" s="275">
        <v>19902</v>
      </c>
      <c r="E68" s="275">
        <v>351</v>
      </c>
      <c r="F68" s="275">
        <v>2381</v>
      </c>
      <c r="G68" s="278">
        <v>3742</v>
      </c>
      <c r="H68" s="278">
        <v>22283</v>
      </c>
    </row>
    <row r="69" spans="1:8">
      <c r="A69" s="276" t="s">
        <v>161</v>
      </c>
      <c r="B69" s="279">
        <v>2185</v>
      </c>
      <c r="C69" s="275">
        <v>4634</v>
      </c>
      <c r="D69" s="275">
        <v>12859</v>
      </c>
      <c r="E69" s="275">
        <v>161</v>
      </c>
      <c r="F69" s="275">
        <v>281</v>
      </c>
      <c r="G69" s="278">
        <v>4795</v>
      </c>
      <c r="H69" s="278">
        <v>13140</v>
      </c>
    </row>
    <row r="70" spans="1:8">
      <c r="A70" s="276" t="s">
        <v>479</v>
      </c>
      <c r="B70" s="279">
        <v>1580</v>
      </c>
      <c r="C70" s="280"/>
      <c r="D70" s="280"/>
      <c r="E70" s="280"/>
      <c r="F70" s="280"/>
      <c r="G70" s="280"/>
      <c r="H70" s="280"/>
    </row>
    <row r="71" spans="1:8">
      <c r="A71" s="276" t="s">
        <v>152</v>
      </c>
      <c r="B71" s="279">
        <v>676</v>
      </c>
      <c r="C71" s="275">
        <v>1721</v>
      </c>
      <c r="D71" s="275">
        <v>2778</v>
      </c>
      <c r="E71" s="275">
        <v>27</v>
      </c>
      <c r="F71" s="275">
        <v>42</v>
      </c>
      <c r="G71" s="278">
        <v>1748</v>
      </c>
      <c r="H71" s="278">
        <v>2820</v>
      </c>
    </row>
    <row r="72" spans="1:8">
      <c r="A72" s="276" t="s">
        <v>145</v>
      </c>
      <c r="B72" s="279">
        <v>8404</v>
      </c>
      <c r="C72" s="275">
        <v>504</v>
      </c>
      <c r="D72" s="275">
        <v>2134</v>
      </c>
      <c r="E72" s="275">
        <v>93</v>
      </c>
      <c r="F72" s="275">
        <v>204</v>
      </c>
      <c r="G72" s="278">
        <v>597</v>
      </c>
      <c r="H72" s="278">
        <v>2338</v>
      </c>
    </row>
    <row r="73" spans="1:8">
      <c r="A73" s="276" t="s">
        <v>153</v>
      </c>
      <c r="B73" s="277">
        <v>2435</v>
      </c>
      <c r="C73" s="275">
        <v>20068</v>
      </c>
      <c r="D73" s="275">
        <v>59128</v>
      </c>
      <c r="E73" s="275">
        <v>822</v>
      </c>
      <c r="F73" s="275">
        <v>2832</v>
      </c>
      <c r="G73" s="278">
        <v>20890</v>
      </c>
      <c r="H73" s="278">
        <v>61960</v>
      </c>
    </row>
    <row r="74" spans="1:8" ht="33" customHeight="1">
      <c r="A74" s="281" t="s">
        <v>685</v>
      </c>
      <c r="B74" s="282">
        <f>SUM(B64:B73)</f>
        <v>40976</v>
      </c>
      <c r="C74" s="282">
        <f t="shared" ref="C74:H74" si="6">SUM(C64:C73)</f>
        <v>50905</v>
      </c>
      <c r="D74" s="282">
        <f t="shared" si="6"/>
        <v>157256</v>
      </c>
      <c r="E74" s="282">
        <f t="shared" si="6"/>
        <v>2221</v>
      </c>
      <c r="F74" s="282">
        <f t="shared" si="6"/>
        <v>9814</v>
      </c>
      <c r="G74" s="282">
        <f t="shared" si="6"/>
        <v>53126</v>
      </c>
      <c r="H74" s="282">
        <f t="shared" si="6"/>
        <v>167070</v>
      </c>
    </row>
    <row r="75" spans="1:8">
      <c r="A75" s="276" t="s">
        <v>160</v>
      </c>
      <c r="B75" s="277">
        <v>1801</v>
      </c>
      <c r="C75" s="275">
        <v>1358</v>
      </c>
      <c r="D75" s="275">
        <v>6008</v>
      </c>
      <c r="E75" s="275">
        <v>18</v>
      </c>
      <c r="F75" s="275">
        <v>30</v>
      </c>
      <c r="G75" s="278">
        <v>1376</v>
      </c>
      <c r="H75" s="278">
        <v>6038</v>
      </c>
    </row>
    <row r="76" spans="1:8">
      <c r="A76" s="276" t="s">
        <v>262</v>
      </c>
      <c r="B76" s="279">
        <v>2084</v>
      </c>
      <c r="C76" s="275">
        <v>130</v>
      </c>
      <c r="D76" s="275">
        <v>346</v>
      </c>
      <c r="E76" s="275">
        <v>15</v>
      </c>
      <c r="F76" s="275">
        <v>57</v>
      </c>
      <c r="G76" s="278">
        <v>145</v>
      </c>
      <c r="H76" s="278">
        <v>403</v>
      </c>
    </row>
    <row r="77" spans="1:8">
      <c r="A77" s="276" t="s">
        <v>486</v>
      </c>
      <c r="B77" s="279">
        <v>2073</v>
      </c>
      <c r="C77" s="275"/>
      <c r="D77" s="275"/>
      <c r="E77" s="275"/>
      <c r="F77" s="275"/>
      <c r="G77" s="278"/>
      <c r="H77" s="278"/>
    </row>
    <row r="78" spans="1:8">
      <c r="A78" s="276" t="s">
        <v>487</v>
      </c>
      <c r="B78" s="279">
        <v>3753</v>
      </c>
      <c r="C78" s="280"/>
      <c r="D78" s="280"/>
      <c r="E78" s="280"/>
      <c r="F78" s="280"/>
      <c r="G78" s="280"/>
      <c r="H78" s="280"/>
    </row>
    <row r="79" spans="1:8" ht="22.5">
      <c r="A79" s="281" t="s">
        <v>686</v>
      </c>
      <c r="B79" s="283">
        <f>SUM(B75:B78)</f>
        <v>9711</v>
      </c>
      <c r="C79" s="283">
        <f t="shared" ref="C79:H79" si="7">SUM(C75:C78)</f>
        <v>1488</v>
      </c>
      <c r="D79" s="283">
        <f t="shared" si="7"/>
        <v>6354</v>
      </c>
      <c r="E79" s="283">
        <f t="shared" si="7"/>
        <v>33</v>
      </c>
      <c r="F79" s="283">
        <f t="shared" si="7"/>
        <v>87</v>
      </c>
      <c r="G79" s="283">
        <f t="shared" si="7"/>
        <v>1521</v>
      </c>
      <c r="H79" s="283">
        <f t="shared" si="7"/>
        <v>6441</v>
      </c>
    </row>
    <row r="80" spans="1:8">
      <c r="A80" s="276" t="s">
        <v>163</v>
      </c>
      <c r="B80" s="279">
        <v>4003</v>
      </c>
      <c r="C80" s="275">
        <v>635</v>
      </c>
      <c r="D80" s="275">
        <v>3566</v>
      </c>
      <c r="E80" s="275">
        <v>141</v>
      </c>
      <c r="F80" s="275">
        <v>1244</v>
      </c>
      <c r="G80" s="278">
        <v>776</v>
      </c>
      <c r="H80" s="278">
        <v>4810</v>
      </c>
    </row>
    <row r="81" spans="1:8">
      <c r="A81" s="276" t="s">
        <v>485</v>
      </c>
      <c r="B81" s="279">
        <v>5297</v>
      </c>
      <c r="C81" s="275"/>
      <c r="D81" s="275"/>
      <c r="E81" s="275"/>
      <c r="F81" s="275"/>
      <c r="G81" s="278"/>
      <c r="H81" s="278"/>
    </row>
    <row r="82" spans="1:8">
      <c r="A82" s="276" t="s">
        <v>167</v>
      </c>
      <c r="B82" s="279">
        <v>3208</v>
      </c>
      <c r="C82" s="275">
        <v>1417</v>
      </c>
      <c r="D82" s="275">
        <v>7937</v>
      </c>
      <c r="E82" s="275">
        <v>123</v>
      </c>
      <c r="F82" s="275">
        <v>228</v>
      </c>
      <c r="G82" s="278">
        <v>1540</v>
      </c>
      <c r="H82" s="278">
        <v>8165</v>
      </c>
    </row>
    <row r="83" spans="1:8">
      <c r="A83" s="276" t="s">
        <v>165</v>
      </c>
      <c r="B83" s="284">
        <v>4567</v>
      </c>
      <c r="C83" s="275">
        <v>1055</v>
      </c>
      <c r="D83" s="275">
        <v>2978</v>
      </c>
      <c r="E83" s="275">
        <v>192</v>
      </c>
      <c r="F83" s="275">
        <v>515</v>
      </c>
      <c r="G83" s="278">
        <v>1247</v>
      </c>
      <c r="H83" s="278">
        <v>3493</v>
      </c>
    </row>
    <row r="84" spans="1:8" ht="22.5">
      <c r="A84" s="281" t="s">
        <v>687</v>
      </c>
      <c r="B84" s="285">
        <f>SUM(B80:B83)</f>
        <v>17075</v>
      </c>
      <c r="C84" s="285">
        <f t="shared" ref="C84:H84" si="8">SUM(C80:C83)</f>
        <v>3107</v>
      </c>
      <c r="D84" s="285">
        <f t="shared" si="8"/>
        <v>14481</v>
      </c>
      <c r="E84" s="285">
        <f t="shared" si="8"/>
        <v>456</v>
      </c>
      <c r="F84" s="285">
        <f t="shared" si="8"/>
        <v>1987</v>
      </c>
      <c r="G84" s="285">
        <f t="shared" si="8"/>
        <v>3563</v>
      </c>
      <c r="H84" s="285">
        <f t="shared" si="8"/>
        <v>16468</v>
      </c>
    </row>
    <row r="85" spans="1:8">
      <c r="A85" s="286" t="s">
        <v>488</v>
      </c>
      <c r="B85" s="287">
        <f t="shared" ref="B85:H85" si="9">SUM(B64:B83)</f>
        <v>118449</v>
      </c>
      <c r="C85" s="288">
        <f t="shared" si="9"/>
        <v>107893</v>
      </c>
      <c r="D85" s="288">
        <f t="shared" si="9"/>
        <v>341701</v>
      </c>
      <c r="E85" s="288">
        <f t="shared" si="9"/>
        <v>4964</v>
      </c>
      <c r="F85" s="288">
        <f t="shared" si="9"/>
        <v>21789</v>
      </c>
      <c r="G85" s="288">
        <f t="shared" si="9"/>
        <v>112857</v>
      </c>
      <c r="H85" s="288">
        <f t="shared" si="9"/>
        <v>363490</v>
      </c>
    </row>
  </sheetData>
  <mergeCells count="21">
    <mergeCell ref="A30:U30"/>
    <mergeCell ref="A29:G29"/>
    <mergeCell ref="A2:E2"/>
    <mergeCell ref="R32:S32"/>
    <mergeCell ref="T32:U32"/>
    <mergeCell ref="B31:G31"/>
    <mergeCell ref="I31:N31"/>
    <mergeCell ref="P31:U31"/>
    <mergeCell ref="B32:C32"/>
    <mergeCell ref="D32:E32"/>
    <mergeCell ref="F32:G32"/>
    <mergeCell ref="I32:J32"/>
    <mergeCell ref="K32:L32"/>
    <mergeCell ref="M32:N32"/>
    <mergeCell ref="P32:Q32"/>
    <mergeCell ref="A3:E3"/>
    <mergeCell ref="A61:A63"/>
    <mergeCell ref="C61:H61"/>
    <mergeCell ref="C62:D62"/>
    <mergeCell ref="E62:F62"/>
    <mergeCell ref="G62:H62"/>
  </mergeCell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82"/>
  <sheetViews>
    <sheetView topLeftCell="I17" zoomScale="80" zoomScaleNormal="80" workbookViewId="0">
      <selection activeCell="E17" sqref="E17"/>
    </sheetView>
  </sheetViews>
  <sheetFormatPr defaultColWidth="23.42578125" defaultRowHeight="15"/>
  <cols>
    <col min="1" max="1" width="29" style="9" customWidth="1"/>
    <col min="2" max="16384" width="23.42578125" style="9"/>
  </cols>
  <sheetData>
    <row r="2" spans="1:14" ht="15.75">
      <c r="A2" s="459" t="s">
        <v>675</v>
      </c>
      <c r="B2" s="459"/>
      <c r="C2" s="459"/>
      <c r="D2" s="459"/>
      <c r="E2" s="459"/>
      <c r="F2" s="459"/>
      <c r="G2" s="459"/>
      <c r="H2" s="459"/>
      <c r="I2" s="459"/>
      <c r="J2" s="459"/>
      <c r="K2" s="459"/>
      <c r="L2" s="459"/>
      <c r="M2" s="459"/>
      <c r="N2" s="459"/>
    </row>
    <row r="4" spans="1:14">
      <c r="A4" s="460" t="s">
        <v>676</v>
      </c>
      <c r="B4" s="460"/>
      <c r="C4" s="460"/>
      <c r="D4" s="460"/>
      <c r="E4" s="460"/>
      <c r="F4" s="460"/>
      <c r="G4" s="460"/>
      <c r="H4" s="460"/>
      <c r="I4" s="460"/>
      <c r="J4" s="460"/>
      <c r="K4" s="460"/>
      <c r="L4" s="460"/>
      <c r="M4" s="460"/>
      <c r="N4" s="460"/>
    </row>
    <row r="5" spans="1:14">
      <c r="A5" s="460" t="s">
        <v>337</v>
      </c>
      <c r="B5" s="460"/>
      <c r="C5" s="460"/>
      <c r="D5" s="460"/>
      <c r="E5" s="460"/>
      <c r="F5" s="460"/>
      <c r="G5" s="460"/>
      <c r="H5" s="460"/>
      <c r="I5" s="460"/>
      <c r="J5" s="460"/>
      <c r="K5" s="460"/>
      <c r="L5" s="460"/>
      <c r="M5" s="460"/>
      <c r="N5" s="460"/>
    </row>
    <row r="6" spans="1:14" ht="25.5">
      <c r="A6" s="255" t="s">
        <v>46</v>
      </c>
      <c r="B6" s="256" t="s">
        <v>338</v>
      </c>
      <c r="C6" s="256" t="s">
        <v>3</v>
      </c>
      <c r="D6" s="256" t="s">
        <v>2</v>
      </c>
      <c r="E6" s="256" t="s">
        <v>133</v>
      </c>
      <c r="F6" s="256" t="s">
        <v>339</v>
      </c>
      <c r="G6" s="256" t="s">
        <v>340</v>
      </c>
      <c r="H6" s="256" t="s">
        <v>341</v>
      </c>
      <c r="I6" s="256" t="s">
        <v>342</v>
      </c>
      <c r="J6" s="256" t="s">
        <v>343</v>
      </c>
      <c r="K6" s="256" t="s">
        <v>344</v>
      </c>
      <c r="L6" s="256" t="s">
        <v>345</v>
      </c>
      <c r="M6" s="256" t="s">
        <v>346</v>
      </c>
      <c r="N6" s="256" t="s">
        <v>49</v>
      </c>
    </row>
    <row r="7" spans="1:14">
      <c r="A7" s="33" t="s">
        <v>8</v>
      </c>
      <c r="B7" s="79">
        <v>3</v>
      </c>
      <c r="C7" s="79" t="s">
        <v>53</v>
      </c>
      <c r="D7" s="79">
        <v>1</v>
      </c>
      <c r="E7" s="79">
        <v>13</v>
      </c>
      <c r="F7" s="79" t="s">
        <v>53</v>
      </c>
      <c r="G7" s="79" t="s">
        <v>53</v>
      </c>
      <c r="H7" s="79">
        <v>1</v>
      </c>
      <c r="I7" s="79" t="s">
        <v>53</v>
      </c>
      <c r="J7" s="79" t="s">
        <v>53</v>
      </c>
      <c r="K7" s="79" t="s">
        <v>53</v>
      </c>
      <c r="L7" s="79" t="s">
        <v>53</v>
      </c>
      <c r="M7" s="79" t="s">
        <v>53</v>
      </c>
      <c r="N7" s="79">
        <v>18</v>
      </c>
    </row>
    <row r="8" spans="1:14">
      <c r="A8" s="3" t="s">
        <v>9</v>
      </c>
      <c r="B8" s="48">
        <v>2</v>
      </c>
      <c r="C8" s="48" t="s">
        <v>53</v>
      </c>
      <c r="D8" s="48" t="s">
        <v>53</v>
      </c>
      <c r="E8" s="48">
        <v>2</v>
      </c>
      <c r="F8" s="48" t="s">
        <v>53</v>
      </c>
      <c r="G8" s="48" t="s">
        <v>53</v>
      </c>
      <c r="H8" s="48" t="s">
        <v>53</v>
      </c>
      <c r="I8" s="48" t="s">
        <v>53</v>
      </c>
      <c r="J8" s="48" t="s">
        <v>53</v>
      </c>
      <c r="K8" s="48" t="s">
        <v>53</v>
      </c>
      <c r="L8" s="48" t="s">
        <v>53</v>
      </c>
      <c r="M8" s="48" t="s">
        <v>53</v>
      </c>
      <c r="N8" s="48">
        <v>4</v>
      </c>
    </row>
    <row r="9" spans="1:14">
      <c r="A9" s="3" t="s">
        <v>10</v>
      </c>
      <c r="B9" s="48">
        <v>5</v>
      </c>
      <c r="C9" s="48" t="s">
        <v>53</v>
      </c>
      <c r="D9" s="48">
        <v>1</v>
      </c>
      <c r="E9" s="48">
        <v>13</v>
      </c>
      <c r="F9" s="48" t="s">
        <v>53</v>
      </c>
      <c r="G9" s="48" t="s">
        <v>53</v>
      </c>
      <c r="H9" s="48">
        <v>1</v>
      </c>
      <c r="I9" s="48" t="s">
        <v>53</v>
      </c>
      <c r="J9" s="48" t="s">
        <v>53</v>
      </c>
      <c r="K9" s="48" t="s">
        <v>53</v>
      </c>
      <c r="L9" s="48" t="s">
        <v>53</v>
      </c>
      <c r="M9" s="48" t="s">
        <v>53</v>
      </c>
      <c r="N9" s="48">
        <v>20</v>
      </c>
    </row>
    <row r="10" spans="1:14">
      <c r="A10" s="3" t="s">
        <v>11</v>
      </c>
      <c r="B10" s="48">
        <v>5</v>
      </c>
      <c r="C10" s="48" t="s">
        <v>53</v>
      </c>
      <c r="D10" s="48" t="s">
        <v>53</v>
      </c>
      <c r="E10" s="48">
        <v>1</v>
      </c>
      <c r="F10" s="48" t="s">
        <v>53</v>
      </c>
      <c r="G10" s="48">
        <v>3</v>
      </c>
      <c r="H10" s="48">
        <v>1</v>
      </c>
      <c r="I10" s="48" t="s">
        <v>53</v>
      </c>
      <c r="J10" s="48">
        <v>1</v>
      </c>
      <c r="K10" s="48" t="s">
        <v>53</v>
      </c>
      <c r="L10" s="48" t="s">
        <v>53</v>
      </c>
      <c r="M10" s="48" t="s">
        <v>53</v>
      </c>
      <c r="N10" s="48">
        <v>11</v>
      </c>
    </row>
    <row r="11" spans="1:14">
      <c r="A11" s="3" t="s">
        <v>12</v>
      </c>
      <c r="B11" s="48">
        <v>3</v>
      </c>
      <c r="C11" s="48" t="s">
        <v>53</v>
      </c>
      <c r="D11" s="48">
        <v>1</v>
      </c>
      <c r="E11" s="48">
        <v>11</v>
      </c>
      <c r="F11" s="48" t="s">
        <v>53</v>
      </c>
      <c r="G11" s="48" t="s">
        <v>53</v>
      </c>
      <c r="H11" s="48" t="s">
        <v>53</v>
      </c>
      <c r="I11" s="48" t="s">
        <v>53</v>
      </c>
      <c r="J11" s="48" t="s">
        <v>53</v>
      </c>
      <c r="K11" s="48" t="s">
        <v>53</v>
      </c>
      <c r="L11" s="48" t="s">
        <v>53</v>
      </c>
      <c r="M11" s="48" t="s">
        <v>53</v>
      </c>
      <c r="N11" s="48">
        <v>15</v>
      </c>
    </row>
    <row r="12" spans="1:14">
      <c r="A12" s="3" t="s">
        <v>13</v>
      </c>
      <c r="B12" s="48">
        <v>3</v>
      </c>
      <c r="C12" s="48" t="s">
        <v>53</v>
      </c>
      <c r="D12" s="48">
        <v>1</v>
      </c>
      <c r="E12" s="48">
        <v>10</v>
      </c>
      <c r="F12" s="48" t="s">
        <v>53</v>
      </c>
      <c r="G12" s="48">
        <v>2</v>
      </c>
      <c r="H12" s="48">
        <v>1</v>
      </c>
      <c r="I12" s="48" t="s">
        <v>53</v>
      </c>
      <c r="J12" s="48" t="s">
        <v>53</v>
      </c>
      <c r="K12" s="48" t="s">
        <v>53</v>
      </c>
      <c r="L12" s="48" t="s">
        <v>53</v>
      </c>
      <c r="M12" s="48" t="s">
        <v>53</v>
      </c>
      <c r="N12" s="48">
        <v>17</v>
      </c>
    </row>
    <row r="13" spans="1:14">
      <c r="A13" s="3" t="s">
        <v>14</v>
      </c>
      <c r="B13" s="48">
        <v>2</v>
      </c>
      <c r="C13" s="48" t="s">
        <v>53</v>
      </c>
      <c r="D13" s="48" t="s">
        <v>53</v>
      </c>
      <c r="E13" s="48">
        <v>1</v>
      </c>
      <c r="F13" s="48" t="s">
        <v>53</v>
      </c>
      <c r="G13" s="48" t="s">
        <v>53</v>
      </c>
      <c r="H13" s="48" t="s">
        <v>53</v>
      </c>
      <c r="I13" s="48" t="s">
        <v>53</v>
      </c>
      <c r="J13" s="48" t="s">
        <v>53</v>
      </c>
      <c r="K13" s="48" t="s">
        <v>53</v>
      </c>
      <c r="L13" s="48" t="s">
        <v>53</v>
      </c>
      <c r="M13" s="48" t="s">
        <v>53</v>
      </c>
      <c r="N13" s="48">
        <v>3</v>
      </c>
    </row>
    <row r="14" spans="1:14">
      <c r="A14" s="3" t="s">
        <v>15</v>
      </c>
      <c r="B14" s="48">
        <v>3</v>
      </c>
      <c r="C14" s="48" t="s">
        <v>53</v>
      </c>
      <c r="D14" s="48" t="s">
        <v>53</v>
      </c>
      <c r="E14" s="48">
        <v>10</v>
      </c>
      <c r="F14" s="48" t="s">
        <v>53</v>
      </c>
      <c r="G14" s="48">
        <v>1</v>
      </c>
      <c r="H14" s="48">
        <v>1</v>
      </c>
      <c r="I14" s="48" t="s">
        <v>53</v>
      </c>
      <c r="J14" s="48" t="s">
        <v>53</v>
      </c>
      <c r="K14" s="48" t="s">
        <v>53</v>
      </c>
      <c r="L14" s="48" t="s">
        <v>53</v>
      </c>
      <c r="M14" s="48" t="s">
        <v>53</v>
      </c>
      <c r="N14" s="48">
        <v>15</v>
      </c>
    </row>
    <row r="15" spans="1:14">
      <c r="A15" s="3" t="s">
        <v>16</v>
      </c>
      <c r="B15" s="48">
        <v>3</v>
      </c>
      <c r="C15" s="48" t="s">
        <v>53</v>
      </c>
      <c r="D15" s="48" t="s">
        <v>53</v>
      </c>
      <c r="E15" s="48">
        <v>6</v>
      </c>
      <c r="F15" s="48" t="s">
        <v>53</v>
      </c>
      <c r="G15" s="48">
        <v>1</v>
      </c>
      <c r="H15" s="48">
        <v>1</v>
      </c>
      <c r="I15" s="48" t="s">
        <v>53</v>
      </c>
      <c r="J15" s="48" t="s">
        <v>53</v>
      </c>
      <c r="K15" s="48" t="s">
        <v>53</v>
      </c>
      <c r="L15" s="48" t="s">
        <v>53</v>
      </c>
      <c r="M15" s="48" t="s">
        <v>53</v>
      </c>
      <c r="N15" s="48">
        <v>11</v>
      </c>
    </row>
    <row r="16" spans="1:14">
      <c r="A16" s="3" t="s">
        <v>17</v>
      </c>
      <c r="B16" s="48">
        <v>6</v>
      </c>
      <c r="C16" s="48" t="s">
        <v>53</v>
      </c>
      <c r="D16" s="48" t="s">
        <v>53</v>
      </c>
      <c r="E16" s="48">
        <v>9</v>
      </c>
      <c r="F16" s="48" t="s">
        <v>53</v>
      </c>
      <c r="G16" s="48" t="s">
        <v>53</v>
      </c>
      <c r="H16" s="48">
        <v>1</v>
      </c>
      <c r="I16" s="48" t="s">
        <v>53</v>
      </c>
      <c r="J16" s="48" t="s">
        <v>53</v>
      </c>
      <c r="K16" s="48" t="s">
        <v>53</v>
      </c>
      <c r="L16" s="48" t="s">
        <v>53</v>
      </c>
      <c r="M16" s="48" t="s">
        <v>53</v>
      </c>
      <c r="N16" s="48">
        <v>16</v>
      </c>
    </row>
    <row r="17" spans="1:18">
      <c r="A17" s="3" t="s">
        <v>18</v>
      </c>
      <c r="B17" s="48">
        <v>17</v>
      </c>
      <c r="C17" s="48">
        <v>1</v>
      </c>
      <c r="D17" s="48">
        <v>1</v>
      </c>
      <c r="E17" s="48">
        <v>6</v>
      </c>
      <c r="F17" s="48" t="s">
        <v>53</v>
      </c>
      <c r="G17" s="48">
        <v>4</v>
      </c>
      <c r="H17" s="48">
        <v>4</v>
      </c>
      <c r="I17" s="48" t="s">
        <v>53</v>
      </c>
      <c r="J17" s="48">
        <v>2</v>
      </c>
      <c r="K17" s="48" t="s">
        <v>53</v>
      </c>
      <c r="L17" s="48" t="s">
        <v>53</v>
      </c>
      <c r="M17" s="48">
        <v>1</v>
      </c>
      <c r="N17" s="48">
        <v>36</v>
      </c>
    </row>
    <row r="18" spans="1:18">
      <c r="A18" s="3" t="s">
        <v>19</v>
      </c>
      <c r="B18" s="48">
        <v>6</v>
      </c>
      <c r="C18" s="48" t="s">
        <v>53</v>
      </c>
      <c r="D18" s="48" t="s">
        <v>53</v>
      </c>
      <c r="E18" s="48">
        <v>1</v>
      </c>
      <c r="F18" s="48" t="s">
        <v>53</v>
      </c>
      <c r="G18" s="48" t="s">
        <v>53</v>
      </c>
      <c r="H18" s="48">
        <v>1</v>
      </c>
      <c r="I18" s="48" t="s">
        <v>53</v>
      </c>
      <c r="J18" s="48">
        <v>1</v>
      </c>
      <c r="K18" s="48" t="s">
        <v>53</v>
      </c>
      <c r="L18" s="48" t="s">
        <v>53</v>
      </c>
      <c r="M18" s="48" t="s">
        <v>53</v>
      </c>
      <c r="N18" s="48">
        <v>9</v>
      </c>
    </row>
    <row r="19" spans="1:18">
      <c r="A19" s="3" t="s">
        <v>20</v>
      </c>
      <c r="B19" s="48">
        <v>3</v>
      </c>
      <c r="C19" s="48" t="s">
        <v>53</v>
      </c>
      <c r="D19" s="48" t="s">
        <v>53</v>
      </c>
      <c r="E19" s="48">
        <v>1</v>
      </c>
      <c r="F19" s="48" t="s">
        <v>53</v>
      </c>
      <c r="G19" s="48" t="s">
        <v>53</v>
      </c>
      <c r="H19" s="48" t="s">
        <v>53</v>
      </c>
      <c r="I19" s="48" t="s">
        <v>53</v>
      </c>
      <c r="J19" s="48" t="s">
        <v>53</v>
      </c>
      <c r="K19" s="48" t="s">
        <v>53</v>
      </c>
      <c r="L19" s="48" t="s">
        <v>53</v>
      </c>
      <c r="M19" s="48" t="s">
        <v>53</v>
      </c>
      <c r="N19" s="48">
        <v>4</v>
      </c>
    </row>
    <row r="20" spans="1:18" ht="24">
      <c r="A20" s="3" t="s">
        <v>21</v>
      </c>
      <c r="B20" s="48">
        <v>7</v>
      </c>
      <c r="C20" s="48" t="s">
        <v>53</v>
      </c>
      <c r="D20" s="48" t="s">
        <v>53</v>
      </c>
      <c r="E20" s="48">
        <v>10</v>
      </c>
      <c r="F20" s="48" t="s">
        <v>53</v>
      </c>
      <c r="G20" s="48" t="s">
        <v>53</v>
      </c>
      <c r="H20" s="48">
        <v>1</v>
      </c>
      <c r="I20" s="48" t="s">
        <v>53</v>
      </c>
      <c r="J20" s="48" t="s">
        <v>53</v>
      </c>
      <c r="K20" s="48" t="s">
        <v>53</v>
      </c>
      <c r="L20" s="48" t="s">
        <v>53</v>
      </c>
      <c r="M20" s="48" t="s">
        <v>53</v>
      </c>
      <c r="N20" s="48">
        <v>18</v>
      </c>
    </row>
    <row r="21" spans="1:18">
      <c r="A21" s="3" t="s">
        <v>22</v>
      </c>
      <c r="B21" s="48">
        <v>2</v>
      </c>
      <c r="C21" s="48" t="s">
        <v>53</v>
      </c>
      <c r="D21" s="48" t="s">
        <v>53</v>
      </c>
      <c r="E21" s="48">
        <v>6</v>
      </c>
      <c r="F21" s="48" t="s">
        <v>53</v>
      </c>
      <c r="G21" s="48" t="s">
        <v>53</v>
      </c>
      <c r="H21" s="48" t="s">
        <v>53</v>
      </c>
      <c r="I21" s="48" t="s">
        <v>53</v>
      </c>
      <c r="J21" s="48" t="s">
        <v>53</v>
      </c>
      <c r="K21" s="48" t="s">
        <v>53</v>
      </c>
      <c r="L21" s="48" t="s">
        <v>53</v>
      </c>
      <c r="M21" s="48" t="s">
        <v>53</v>
      </c>
      <c r="N21" s="48">
        <v>8</v>
      </c>
    </row>
    <row r="22" spans="1:18">
      <c r="A22" s="3" t="s">
        <v>23</v>
      </c>
      <c r="B22" s="48">
        <v>7</v>
      </c>
      <c r="C22" s="48" t="s">
        <v>53</v>
      </c>
      <c r="D22" s="48">
        <v>1</v>
      </c>
      <c r="E22" s="48">
        <v>2</v>
      </c>
      <c r="F22" s="48" t="s">
        <v>53</v>
      </c>
      <c r="G22" s="48" t="s">
        <v>53</v>
      </c>
      <c r="H22" s="48">
        <v>1</v>
      </c>
      <c r="I22" s="48" t="s">
        <v>53</v>
      </c>
      <c r="J22" s="48" t="s">
        <v>53</v>
      </c>
      <c r="K22" s="48" t="s">
        <v>53</v>
      </c>
      <c r="L22" s="48" t="s">
        <v>53</v>
      </c>
      <c r="M22" s="48" t="s">
        <v>53</v>
      </c>
      <c r="N22" s="48">
        <v>11</v>
      </c>
    </row>
    <row r="23" spans="1:18">
      <c r="A23" s="3" t="s">
        <v>24</v>
      </c>
      <c r="B23" s="48">
        <v>4</v>
      </c>
      <c r="C23" s="48" t="s">
        <v>53</v>
      </c>
      <c r="D23" s="48" t="s">
        <v>53</v>
      </c>
      <c r="E23" s="48">
        <v>2</v>
      </c>
      <c r="F23" s="48" t="s">
        <v>53</v>
      </c>
      <c r="G23" s="48" t="s">
        <v>53</v>
      </c>
      <c r="H23" s="48">
        <v>1</v>
      </c>
      <c r="I23" s="48" t="s">
        <v>53</v>
      </c>
      <c r="J23" s="48" t="s">
        <v>53</v>
      </c>
      <c r="K23" s="48" t="s">
        <v>53</v>
      </c>
      <c r="L23" s="48" t="s">
        <v>53</v>
      </c>
      <c r="M23" s="48" t="s">
        <v>53</v>
      </c>
      <c r="N23" s="48">
        <v>7</v>
      </c>
    </row>
    <row r="24" spans="1:18">
      <c r="A24" s="3" t="s">
        <v>25</v>
      </c>
      <c r="B24" s="48">
        <v>5</v>
      </c>
      <c r="C24" s="48" t="s">
        <v>53</v>
      </c>
      <c r="D24" s="48" t="s">
        <v>53</v>
      </c>
      <c r="E24" s="48">
        <v>1</v>
      </c>
      <c r="F24" s="48" t="s">
        <v>53</v>
      </c>
      <c r="G24" s="48">
        <v>3</v>
      </c>
      <c r="H24" s="48">
        <v>1</v>
      </c>
      <c r="I24" s="48" t="s">
        <v>53</v>
      </c>
      <c r="J24" s="48" t="s">
        <v>53</v>
      </c>
      <c r="K24" s="48" t="s">
        <v>53</v>
      </c>
      <c r="L24" s="48" t="s">
        <v>53</v>
      </c>
      <c r="M24" s="48" t="s">
        <v>53</v>
      </c>
      <c r="N24" s="48">
        <v>10</v>
      </c>
    </row>
    <row r="25" spans="1:18">
      <c r="A25" s="100" t="s">
        <v>26</v>
      </c>
      <c r="B25" s="121">
        <f>SUM(B7:B24)</f>
        <v>86</v>
      </c>
      <c r="C25" s="121">
        <f>SUM(C17:C24)</f>
        <v>1</v>
      </c>
      <c r="D25" s="121">
        <f>SUM(D7:D24)</f>
        <v>6</v>
      </c>
      <c r="E25" s="121">
        <f>SUM(E7:E24)</f>
        <v>105</v>
      </c>
      <c r="F25" s="121" t="s">
        <v>53</v>
      </c>
      <c r="G25" s="121">
        <f>SUM(G10:G24)</f>
        <v>14</v>
      </c>
      <c r="H25" s="121">
        <f>SUM(H7:H24)</f>
        <v>16</v>
      </c>
      <c r="I25" s="121" t="s">
        <v>53</v>
      </c>
      <c r="J25" s="121">
        <f>SUM(J10:J24)</f>
        <v>4</v>
      </c>
      <c r="K25" s="121" t="s">
        <v>53</v>
      </c>
      <c r="L25" s="121" t="s">
        <v>53</v>
      </c>
      <c r="M25" s="121">
        <f>SUM(M17:M24)</f>
        <v>1</v>
      </c>
      <c r="N25" s="121">
        <f>SUM(N7:N24)</f>
        <v>233</v>
      </c>
    </row>
    <row r="26" spans="1:18">
      <c r="A26" s="26" t="s">
        <v>27</v>
      </c>
      <c r="B26" s="117">
        <v>418</v>
      </c>
      <c r="C26" s="117">
        <v>5</v>
      </c>
      <c r="D26" s="117">
        <v>11</v>
      </c>
      <c r="E26" s="117">
        <v>348</v>
      </c>
      <c r="F26" s="117" t="s">
        <v>53</v>
      </c>
      <c r="G26" s="117">
        <v>112</v>
      </c>
      <c r="H26" s="117">
        <v>85</v>
      </c>
      <c r="I26" s="117">
        <v>17</v>
      </c>
      <c r="J26" s="117">
        <v>46</v>
      </c>
      <c r="K26" s="117" t="s">
        <v>53</v>
      </c>
      <c r="L26" s="117" t="s">
        <v>53</v>
      </c>
      <c r="M26" s="117">
        <v>76</v>
      </c>
      <c r="N26" s="117">
        <v>1118</v>
      </c>
    </row>
    <row r="27" spans="1:18">
      <c r="A27" s="26" t="s">
        <v>28</v>
      </c>
      <c r="B27" s="117">
        <v>2765</v>
      </c>
      <c r="C27" s="117">
        <v>48</v>
      </c>
      <c r="D27" s="117">
        <v>63</v>
      </c>
      <c r="E27" s="117">
        <v>2289</v>
      </c>
      <c r="F27" s="117">
        <v>13</v>
      </c>
      <c r="G27" s="117">
        <v>408</v>
      </c>
      <c r="H27" s="117">
        <v>590</v>
      </c>
      <c r="I27" s="117">
        <v>74</v>
      </c>
      <c r="J27" s="117">
        <v>428</v>
      </c>
      <c r="K27" s="117" t="s">
        <v>53</v>
      </c>
      <c r="L27" s="117" t="s">
        <v>53</v>
      </c>
      <c r="M27" s="117">
        <v>404</v>
      </c>
      <c r="N27" s="117">
        <v>7082</v>
      </c>
    </row>
    <row r="28" spans="1:18">
      <c r="A28" s="26" t="s">
        <v>7</v>
      </c>
      <c r="B28" s="117">
        <v>47124</v>
      </c>
      <c r="C28" s="117">
        <v>1932</v>
      </c>
      <c r="D28" s="117">
        <v>2371</v>
      </c>
      <c r="E28" s="117">
        <v>34150</v>
      </c>
      <c r="F28" s="117">
        <v>287</v>
      </c>
      <c r="G28" s="117">
        <v>1696</v>
      </c>
      <c r="H28" s="117">
        <v>8116</v>
      </c>
      <c r="I28" s="117">
        <v>1239</v>
      </c>
      <c r="J28" s="117">
        <v>6452</v>
      </c>
      <c r="K28" s="117" t="s">
        <v>53</v>
      </c>
      <c r="L28" s="117" t="s">
        <v>53</v>
      </c>
      <c r="M28" s="117">
        <v>2458</v>
      </c>
      <c r="N28" s="117">
        <v>105825</v>
      </c>
    </row>
    <row r="29" spans="1:18" s="212" customFormat="1">
      <c r="A29" s="257"/>
      <c r="B29" s="258"/>
      <c r="C29" s="258"/>
      <c r="D29" s="258"/>
      <c r="E29" s="258"/>
      <c r="F29" s="258"/>
      <c r="G29" s="258"/>
      <c r="H29" s="258"/>
      <c r="I29" s="258"/>
      <c r="J29" s="258"/>
      <c r="K29" s="258"/>
      <c r="L29" s="258"/>
      <c r="M29" s="258"/>
      <c r="N29" s="258"/>
    </row>
    <row r="30" spans="1:18" ht="15.75">
      <c r="A30" s="454" t="s">
        <v>677</v>
      </c>
      <c r="B30" s="455"/>
      <c r="C30" s="455"/>
      <c r="D30" s="455"/>
      <c r="E30" s="455"/>
      <c r="F30" s="455"/>
      <c r="G30" s="455"/>
      <c r="H30" s="455"/>
      <c r="I30" s="455"/>
      <c r="J30" s="455"/>
      <c r="K30" s="455"/>
      <c r="L30" s="455"/>
      <c r="M30" s="455"/>
      <c r="N30" s="455"/>
      <c r="O30" s="455"/>
      <c r="P30" s="455"/>
      <c r="Q30" s="455"/>
      <c r="R30" s="455"/>
    </row>
    <row r="31" spans="1:18" s="212" customFormat="1">
      <c r="A31" s="257"/>
      <c r="B31" s="258"/>
      <c r="C31" s="258"/>
      <c r="D31" s="258"/>
      <c r="E31" s="258"/>
      <c r="F31" s="258"/>
      <c r="G31" s="258"/>
      <c r="H31" s="258"/>
      <c r="I31" s="258"/>
      <c r="J31" s="258"/>
      <c r="K31" s="258"/>
      <c r="L31" s="258"/>
      <c r="M31" s="258"/>
      <c r="N31" s="258"/>
    </row>
    <row r="32" spans="1:18" s="212" customFormat="1">
      <c r="A32" s="458" t="s">
        <v>336</v>
      </c>
      <c r="B32" s="458"/>
      <c r="C32" s="458"/>
      <c r="D32" s="458"/>
      <c r="E32" s="458"/>
      <c r="F32" s="458"/>
      <c r="G32" s="458"/>
      <c r="H32" s="458"/>
      <c r="I32" s="458"/>
      <c r="J32" s="458"/>
      <c r="K32" s="458"/>
      <c r="L32" s="458"/>
      <c r="M32" s="458"/>
      <c r="N32" s="458"/>
      <c r="O32" s="458"/>
      <c r="P32" s="458"/>
      <c r="Q32" s="458"/>
      <c r="R32" s="458"/>
    </row>
    <row r="33" spans="1:18" s="212" customFormat="1">
      <c r="A33" s="458" t="s">
        <v>391</v>
      </c>
      <c r="B33" s="458"/>
      <c r="C33" s="458"/>
      <c r="D33" s="458"/>
      <c r="E33" s="458"/>
      <c r="F33" s="458"/>
      <c r="G33" s="458"/>
      <c r="H33" s="458"/>
      <c r="I33" s="458"/>
      <c r="J33" s="458"/>
      <c r="K33" s="458"/>
      <c r="L33" s="458"/>
      <c r="M33" s="458"/>
      <c r="N33" s="458"/>
      <c r="O33" s="458"/>
      <c r="P33" s="458"/>
      <c r="Q33" s="458"/>
      <c r="R33" s="458"/>
    </row>
    <row r="34" spans="1:18" s="212" customFormat="1" ht="22.5">
      <c r="A34" s="461" t="s">
        <v>46</v>
      </c>
      <c r="B34" s="190" t="s">
        <v>49</v>
      </c>
      <c r="C34" s="190" t="s">
        <v>393</v>
      </c>
      <c r="D34" s="190" t="s">
        <v>395</v>
      </c>
      <c r="E34" s="458" t="s">
        <v>397</v>
      </c>
      <c r="F34" s="458" t="s">
        <v>398</v>
      </c>
      <c r="G34" s="458" t="s">
        <v>399</v>
      </c>
      <c r="H34" s="190" t="s">
        <v>400</v>
      </c>
      <c r="I34" s="458" t="s">
        <v>402</v>
      </c>
      <c r="J34" s="458" t="s">
        <v>403</v>
      </c>
      <c r="K34" s="458" t="s">
        <v>404</v>
      </c>
      <c r="L34" s="458" t="s">
        <v>405</v>
      </c>
      <c r="M34" s="458" t="s">
        <v>406</v>
      </c>
      <c r="N34" s="458" t="s">
        <v>407</v>
      </c>
      <c r="O34" s="458" t="s">
        <v>408</v>
      </c>
      <c r="P34" s="458" t="s">
        <v>409</v>
      </c>
      <c r="Q34" s="458" t="s">
        <v>410</v>
      </c>
      <c r="R34" s="458" t="s">
        <v>411</v>
      </c>
    </row>
    <row r="35" spans="1:18" s="212" customFormat="1">
      <c r="A35" s="461"/>
      <c r="B35" s="190" t="s">
        <v>392</v>
      </c>
      <c r="C35" s="190" t="s">
        <v>394</v>
      </c>
      <c r="D35" s="190" t="s">
        <v>396</v>
      </c>
      <c r="E35" s="458"/>
      <c r="F35" s="458"/>
      <c r="G35" s="458"/>
      <c r="H35" s="190" t="s">
        <v>401</v>
      </c>
      <c r="I35" s="458"/>
      <c r="J35" s="458"/>
      <c r="K35" s="458"/>
      <c r="L35" s="458"/>
      <c r="M35" s="458"/>
      <c r="N35" s="458"/>
      <c r="O35" s="458"/>
      <c r="P35" s="458"/>
      <c r="Q35" s="458"/>
      <c r="R35" s="458"/>
    </row>
    <row r="36" spans="1:18" s="212" customFormat="1">
      <c r="A36" s="33" t="s">
        <v>8</v>
      </c>
      <c r="B36" s="79">
        <v>6</v>
      </c>
      <c r="C36" s="79" t="s">
        <v>53</v>
      </c>
      <c r="D36" s="79" t="s">
        <v>53</v>
      </c>
      <c r="E36" s="79" t="s">
        <v>53</v>
      </c>
      <c r="F36" s="79">
        <v>1</v>
      </c>
      <c r="G36" s="79" t="s">
        <v>53</v>
      </c>
      <c r="H36" s="79" t="s">
        <v>53</v>
      </c>
      <c r="I36" s="79">
        <v>3</v>
      </c>
      <c r="J36" s="79">
        <v>1</v>
      </c>
      <c r="K36" s="79">
        <v>1</v>
      </c>
      <c r="L36" s="79">
        <v>1</v>
      </c>
      <c r="M36" s="79" t="s">
        <v>53</v>
      </c>
      <c r="N36" s="79">
        <v>1</v>
      </c>
      <c r="O36" s="79">
        <v>1</v>
      </c>
      <c r="P36" s="79" t="s">
        <v>53</v>
      </c>
      <c r="Q36" s="79" t="s">
        <v>53</v>
      </c>
      <c r="R36" s="79" t="s">
        <v>53</v>
      </c>
    </row>
    <row r="37" spans="1:18" s="212" customFormat="1">
      <c r="A37" s="3" t="s">
        <v>9</v>
      </c>
      <c r="B37" s="48">
        <v>3</v>
      </c>
      <c r="C37" s="48" t="s">
        <v>53</v>
      </c>
      <c r="D37" s="48" t="s">
        <v>53</v>
      </c>
      <c r="E37" s="48" t="s">
        <v>53</v>
      </c>
      <c r="F37" s="48" t="s">
        <v>53</v>
      </c>
      <c r="G37" s="48" t="s">
        <v>53</v>
      </c>
      <c r="H37" s="48" t="s">
        <v>53</v>
      </c>
      <c r="I37" s="48">
        <v>2</v>
      </c>
      <c r="J37" s="48" t="s">
        <v>53</v>
      </c>
      <c r="K37" s="48">
        <v>1</v>
      </c>
      <c r="L37" s="48">
        <v>1</v>
      </c>
      <c r="M37" s="48" t="s">
        <v>53</v>
      </c>
      <c r="N37" s="48" t="s">
        <v>53</v>
      </c>
      <c r="O37" s="48" t="s">
        <v>53</v>
      </c>
      <c r="P37" s="48" t="s">
        <v>53</v>
      </c>
      <c r="Q37" s="48" t="s">
        <v>53</v>
      </c>
      <c r="R37" s="48" t="s">
        <v>53</v>
      </c>
    </row>
    <row r="38" spans="1:18" s="212" customFormat="1">
      <c r="A38" s="3" t="s">
        <v>10</v>
      </c>
      <c r="B38" s="48">
        <v>7</v>
      </c>
      <c r="C38" s="48" t="s">
        <v>53</v>
      </c>
      <c r="D38" s="48" t="s">
        <v>53</v>
      </c>
      <c r="E38" s="48" t="s">
        <v>53</v>
      </c>
      <c r="F38" s="48">
        <v>1</v>
      </c>
      <c r="G38" s="48" t="s">
        <v>53</v>
      </c>
      <c r="H38" s="48" t="s">
        <v>53</v>
      </c>
      <c r="I38" s="48">
        <v>5</v>
      </c>
      <c r="J38" s="48">
        <v>2</v>
      </c>
      <c r="K38" s="48">
        <v>2</v>
      </c>
      <c r="L38" s="48">
        <v>1</v>
      </c>
      <c r="M38" s="48" t="s">
        <v>53</v>
      </c>
      <c r="N38" s="48" t="s">
        <v>53</v>
      </c>
      <c r="O38" s="48" t="s">
        <v>53</v>
      </c>
      <c r="P38" s="48" t="s">
        <v>53</v>
      </c>
      <c r="Q38" s="48" t="s">
        <v>53</v>
      </c>
      <c r="R38" s="48" t="s">
        <v>53</v>
      </c>
    </row>
    <row r="39" spans="1:18" s="212" customFormat="1">
      <c r="A39" s="3" t="s">
        <v>11</v>
      </c>
      <c r="B39" s="48">
        <v>11</v>
      </c>
      <c r="C39" s="48" t="s">
        <v>53</v>
      </c>
      <c r="D39" s="48" t="s">
        <v>53</v>
      </c>
      <c r="E39" s="48" t="s">
        <v>53</v>
      </c>
      <c r="F39" s="48" t="s">
        <v>53</v>
      </c>
      <c r="G39" s="48" t="s">
        <v>53</v>
      </c>
      <c r="H39" s="48" t="s">
        <v>53</v>
      </c>
      <c r="I39" s="48">
        <v>5</v>
      </c>
      <c r="J39" s="48">
        <v>2</v>
      </c>
      <c r="K39" s="48">
        <v>2</v>
      </c>
      <c r="L39" s="48">
        <v>1</v>
      </c>
      <c r="M39" s="48" t="s">
        <v>53</v>
      </c>
      <c r="N39" s="48">
        <v>1</v>
      </c>
      <c r="O39" s="48">
        <v>1</v>
      </c>
      <c r="P39" s="48" t="s">
        <v>53</v>
      </c>
      <c r="Q39" s="48">
        <v>2</v>
      </c>
      <c r="R39" s="48">
        <v>1</v>
      </c>
    </row>
    <row r="40" spans="1:18" s="212" customFormat="1">
      <c r="A40" s="3" t="s">
        <v>12</v>
      </c>
      <c r="B40" s="48">
        <v>6</v>
      </c>
      <c r="C40" s="48" t="s">
        <v>53</v>
      </c>
      <c r="D40" s="48" t="s">
        <v>53</v>
      </c>
      <c r="E40" s="48" t="s">
        <v>53</v>
      </c>
      <c r="F40" s="48">
        <v>1</v>
      </c>
      <c r="G40" s="48" t="s">
        <v>53</v>
      </c>
      <c r="H40" s="48" t="s">
        <v>53</v>
      </c>
      <c r="I40" s="48">
        <v>3</v>
      </c>
      <c r="J40" s="48">
        <v>1</v>
      </c>
      <c r="K40" s="48">
        <v>1</v>
      </c>
      <c r="L40" s="48">
        <v>1</v>
      </c>
      <c r="M40" s="48" t="s">
        <v>53</v>
      </c>
      <c r="N40" s="48" t="s">
        <v>53</v>
      </c>
      <c r="O40" s="48" t="s">
        <v>53</v>
      </c>
      <c r="P40" s="48" t="s">
        <v>53</v>
      </c>
      <c r="Q40" s="48" t="s">
        <v>53</v>
      </c>
      <c r="R40" s="48" t="s">
        <v>53</v>
      </c>
    </row>
    <row r="41" spans="1:18" s="212" customFormat="1">
      <c r="A41" s="3" t="s">
        <v>13</v>
      </c>
      <c r="B41" s="48">
        <v>10</v>
      </c>
      <c r="C41" s="48" t="s">
        <v>53</v>
      </c>
      <c r="D41" s="48" t="s">
        <v>53</v>
      </c>
      <c r="E41" s="48" t="s">
        <v>53</v>
      </c>
      <c r="F41" s="48">
        <v>1</v>
      </c>
      <c r="G41" s="48" t="s">
        <v>53</v>
      </c>
      <c r="H41" s="48" t="s">
        <v>53</v>
      </c>
      <c r="I41" s="48">
        <v>3</v>
      </c>
      <c r="J41" s="48">
        <v>1</v>
      </c>
      <c r="K41" s="48">
        <v>1</v>
      </c>
      <c r="L41" s="48">
        <v>1</v>
      </c>
      <c r="M41" s="48" t="s">
        <v>53</v>
      </c>
      <c r="N41" s="48" t="s">
        <v>53</v>
      </c>
      <c r="O41" s="48" t="s">
        <v>53</v>
      </c>
      <c r="P41" s="48" t="s">
        <v>53</v>
      </c>
      <c r="Q41" s="48">
        <v>1</v>
      </c>
      <c r="R41" s="48" t="s">
        <v>53</v>
      </c>
    </row>
    <row r="42" spans="1:18" s="212" customFormat="1">
      <c r="A42" s="3" t="s">
        <v>14</v>
      </c>
      <c r="B42" s="48">
        <v>3</v>
      </c>
      <c r="C42" s="48" t="s">
        <v>53</v>
      </c>
      <c r="D42" s="48" t="s">
        <v>53</v>
      </c>
      <c r="E42" s="48" t="s">
        <v>53</v>
      </c>
      <c r="F42" s="48" t="s">
        <v>53</v>
      </c>
      <c r="G42" s="48" t="s">
        <v>53</v>
      </c>
      <c r="H42" s="48" t="s">
        <v>53</v>
      </c>
      <c r="I42" s="48">
        <v>2</v>
      </c>
      <c r="J42" s="48">
        <v>1</v>
      </c>
      <c r="K42" s="48">
        <v>1</v>
      </c>
      <c r="L42" s="48" t="s">
        <v>53</v>
      </c>
      <c r="M42" s="48" t="s">
        <v>53</v>
      </c>
      <c r="N42" s="48" t="s">
        <v>53</v>
      </c>
      <c r="O42" s="48" t="s">
        <v>53</v>
      </c>
      <c r="P42" s="48" t="s">
        <v>53</v>
      </c>
      <c r="Q42" s="48" t="s">
        <v>53</v>
      </c>
      <c r="R42" s="48" t="s">
        <v>53</v>
      </c>
    </row>
    <row r="43" spans="1:18" s="212" customFormat="1">
      <c r="A43" s="3" t="s">
        <v>15</v>
      </c>
      <c r="B43" s="48">
        <v>6</v>
      </c>
      <c r="C43" s="48" t="s">
        <v>53</v>
      </c>
      <c r="D43" s="48" t="s">
        <v>53</v>
      </c>
      <c r="E43" s="48" t="s">
        <v>53</v>
      </c>
      <c r="F43" s="48" t="s">
        <v>53</v>
      </c>
      <c r="G43" s="48" t="s">
        <v>53</v>
      </c>
      <c r="H43" s="48" t="s">
        <v>53</v>
      </c>
      <c r="I43" s="48">
        <v>3</v>
      </c>
      <c r="J43" s="48">
        <v>1</v>
      </c>
      <c r="K43" s="48">
        <v>1</v>
      </c>
      <c r="L43" s="48">
        <v>1</v>
      </c>
      <c r="M43" s="48" t="s">
        <v>53</v>
      </c>
      <c r="N43" s="48">
        <v>1</v>
      </c>
      <c r="O43" s="48">
        <v>1</v>
      </c>
      <c r="P43" s="48" t="s">
        <v>53</v>
      </c>
      <c r="Q43" s="48" t="s">
        <v>53</v>
      </c>
      <c r="R43" s="48" t="s">
        <v>53</v>
      </c>
    </row>
    <row r="44" spans="1:18" s="212" customFormat="1">
      <c r="A44" s="3" t="s">
        <v>16</v>
      </c>
      <c r="B44" s="48">
        <v>10</v>
      </c>
      <c r="C44" s="48" t="s">
        <v>53</v>
      </c>
      <c r="D44" s="48" t="s">
        <v>53</v>
      </c>
      <c r="E44" s="48">
        <v>1</v>
      </c>
      <c r="F44" s="48" t="s">
        <v>53</v>
      </c>
      <c r="G44" s="48" t="s">
        <v>53</v>
      </c>
      <c r="H44" s="48" t="s">
        <v>53</v>
      </c>
      <c r="I44" s="48">
        <v>3</v>
      </c>
      <c r="J44" s="48">
        <v>1</v>
      </c>
      <c r="K44" s="48">
        <v>1</v>
      </c>
      <c r="L44" s="48">
        <v>1</v>
      </c>
      <c r="M44" s="48" t="s">
        <v>53</v>
      </c>
      <c r="N44" s="48">
        <v>2</v>
      </c>
      <c r="O44" s="48">
        <v>1</v>
      </c>
      <c r="P44" s="48" t="s">
        <v>53</v>
      </c>
      <c r="Q44" s="48">
        <v>1</v>
      </c>
      <c r="R44" s="48">
        <v>1</v>
      </c>
    </row>
    <row r="45" spans="1:18" s="212" customFormat="1">
      <c r="A45" s="3" t="s">
        <v>17</v>
      </c>
      <c r="B45" s="48">
        <v>8</v>
      </c>
      <c r="C45" s="48" t="s">
        <v>53</v>
      </c>
      <c r="D45" s="48" t="s">
        <v>53</v>
      </c>
      <c r="E45" s="48" t="s">
        <v>53</v>
      </c>
      <c r="F45" s="48">
        <v>1</v>
      </c>
      <c r="G45" s="48" t="s">
        <v>53</v>
      </c>
      <c r="H45" s="48" t="s">
        <v>53</v>
      </c>
      <c r="I45" s="48">
        <v>6</v>
      </c>
      <c r="J45" s="48">
        <v>2</v>
      </c>
      <c r="K45" s="48">
        <v>2</v>
      </c>
      <c r="L45" s="48">
        <v>2</v>
      </c>
      <c r="M45" s="48" t="s">
        <v>53</v>
      </c>
      <c r="N45" s="48" t="s">
        <v>53</v>
      </c>
      <c r="O45" s="48" t="s">
        <v>53</v>
      </c>
      <c r="P45" s="48" t="s">
        <v>53</v>
      </c>
      <c r="Q45" s="48" t="s">
        <v>53</v>
      </c>
      <c r="R45" s="48" t="s">
        <v>53</v>
      </c>
    </row>
    <row r="46" spans="1:18" s="212" customFormat="1">
      <c r="A46" s="3" t="s">
        <v>18</v>
      </c>
      <c r="B46" s="48">
        <v>35</v>
      </c>
      <c r="C46" s="48" t="s">
        <v>53</v>
      </c>
      <c r="D46" s="48" t="s">
        <v>53</v>
      </c>
      <c r="E46" s="48" t="s">
        <v>53</v>
      </c>
      <c r="F46" s="48">
        <v>1</v>
      </c>
      <c r="G46" s="48" t="s">
        <v>53</v>
      </c>
      <c r="H46" s="48" t="s">
        <v>53</v>
      </c>
      <c r="I46" s="48">
        <v>14</v>
      </c>
      <c r="J46" s="48">
        <v>4</v>
      </c>
      <c r="K46" s="48">
        <v>4</v>
      </c>
      <c r="L46" s="48">
        <v>6</v>
      </c>
      <c r="M46" s="48" t="s">
        <v>53</v>
      </c>
      <c r="N46" s="48">
        <v>4</v>
      </c>
      <c r="O46" s="48">
        <v>3</v>
      </c>
      <c r="P46" s="48">
        <v>1</v>
      </c>
      <c r="Q46" s="48" t="s">
        <v>53</v>
      </c>
      <c r="R46" s="48" t="s">
        <v>53</v>
      </c>
    </row>
    <row r="47" spans="1:18" s="212" customFormat="1">
      <c r="A47" s="3" t="s">
        <v>19</v>
      </c>
      <c r="B47" s="48">
        <v>9</v>
      </c>
      <c r="C47" s="48" t="s">
        <v>53</v>
      </c>
      <c r="D47" s="48" t="s">
        <v>53</v>
      </c>
      <c r="E47" s="48" t="s">
        <v>53</v>
      </c>
      <c r="F47" s="48" t="s">
        <v>53</v>
      </c>
      <c r="G47" s="48" t="s">
        <v>53</v>
      </c>
      <c r="H47" s="48" t="s">
        <v>53</v>
      </c>
      <c r="I47" s="48">
        <v>6</v>
      </c>
      <c r="J47" s="48">
        <v>1</v>
      </c>
      <c r="K47" s="48">
        <v>2</v>
      </c>
      <c r="L47" s="48">
        <v>3</v>
      </c>
      <c r="M47" s="48" t="s">
        <v>53</v>
      </c>
      <c r="N47" s="48">
        <v>1</v>
      </c>
      <c r="O47" s="48">
        <v>1</v>
      </c>
      <c r="P47" s="48" t="s">
        <v>53</v>
      </c>
      <c r="Q47" s="48">
        <v>1</v>
      </c>
      <c r="R47" s="48">
        <v>1</v>
      </c>
    </row>
    <row r="48" spans="1:18" s="212" customFormat="1">
      <c r="A48" s="3" t="s">
        <v>20</v>
      </c>
      <c r="B48" s="48">
        <v>4</v>
      </c>
      <c r="C48" s="48" t="s">
        <v>53</v>
      </c>
      <c r="D48" s="48" t="s">
        <v>53</v>
      </c>
      <c r="E48" s="48" t="s">
        <v>53</v>
      </c>
      <c r="F48" s="48" t="s">
        <v>53</v>
      </c>
      <c r="G48" s="48" t="s">
        <v>53</v>
      </c>
      <c r="H48" s="48" t="s">
        <v>53</v>
      </c>
      <c r="I48" s="48">
        <v>3</v>
      </c>
      <c r="J48" s="48">
        <v>1</v>
      </c>
      <c r="K48" s="48">
        <v>1</v>
      </c>
      <c r="L48" s="48">
        <v>1</v>
      </c>
      <c r="M48" s="48" t="s">
        <v>53</v>
      </c>
      <c r="N48" s="48" t="s">
        <v>53</v>
      </c>
      <c r="O48" s="48" t="s">
        <v>53</v>
      </c>
      <c r="P48" s="48" t="s">
        <v>53</v>
      </c>
      <c r="Q48" s="48" t="s">
        <v>53</v>
      </c>
      <c r="R48" s="48" t="s">
        <v>53</v>
      </c>
    </row>
    <row r="49" spans="1:18" s="212" customFormat="1" ht="24">
      <c r="A49" s="3" t="s">
        <v>21</v>
      </c>
      <c r="B49" s="48">
        <v>9</v>
      </c>
      <c r="C49" s="48" t="s">
        <v>53</v>
      </c>
      <c r="D49" s="48" t="s">
        <v>53</v>
      </c>
      <c r="E49" s="48" t="s">
        <v>53</v>
      </c>
      <c r="F49" s="48" t="s">
        <v>53</v>
      </c>
      <c r="G49" s="48" t="s">
        <v>53</v>
      </c>
      <c r="H49" s="48" t="s">
        <v>53</v>
      </c>
      <c r="I49" s="48">
        <v>7</v>
      </c>
      <c r="J49" s="48">
        <v>4</v>
      </c>
      <c r="K49" s="48">
        <v>2</v>
      </c>
      <c r="L49" s="48">
        <v>1</v>
      </c>
      <c r="M49" s="48" t="s">
        <v>53</v>
      </c>
      <c r="N49" s="48" t="s">
        <v>53</v>
      </c>
      <c r="O49" s="48" t="s">
        <v>53</v>
      </c>
      <c r="P49" s="48" t="s">
        <v>53</v>
      </c>
      <c r="Q49" s="48" t="s">
        <v>53</v>
      </c>
      <c r="R49" s="48" t="s">
        <v>53</v>
      </c>
    </row>
    <row r="50" spans="1:18" s="212" customFormat="1">
      <c r="A50" s="3" t="s">
        <v>22</v>
      </c>
      <c r="B50" s="48">
        <v>3</v>
      </c>
      <c r="C50" s="48" t="s">
        <v>53</v>
      </c>
      <c r="D50" s="48" t="s">
        <v>53</v>
      </c>
      <c r="E50" s="48" t="s">
        <v>53</v>
      </c>
      <c r="F50" s="48" t="s">
        <v>53</v>
      </c>
      <c r="G50" s="48" t="s">
        <v>53</v>
      </c>
      <c r="H50" s="48" t="s">
        <v>53</v>
      </c>
      <c r="I50" s="48">
        <v>2</v>
      </c>
      <c r="J50" s="48">
        <v>1</v>
      </c>
      <c r="K50" s="48">
        <v>1</v>
      </c>
      <c r="L50" s="48" t="s">
        <v>53</v>
      </c>
      <c r="M50" s="48" t="s">
        <v>53</v>
      </c>
      <c r="N50" s="48" t="s">
        <v>53</v>
      </c>
      <c r="O50" s="48" t="s">
        <v>53</v>
      </c>
      <c r="P50" s="48" t="s">
        <v>53</v>
      </c>
      <c r="Q50" s="48" t="s">
        <v>53</v>
      </c>
      <c r="R50" s="48" t="s">
        <v>53</v>
      </c>
    </row>
    <row r="51" spans="1:18" s="212" customFormat="1">
      <c r="A51" s="3" t="s">
        <v>23</v>
      </c>
      <c r="B51" s="48">
        <v>10</v>
      </c>
      <c r="C51" s="48" t="s">
        <v>53</v>
      </c>
      <c r="D51" s="48" t="s">
        <v>53</v>
      </c>
      <c r="E51" s="48" t="s">
        <v>53</v>
      </c>
      <c r="F51" s="48" t="s">
        <v>53</v>
      </c>
      <c r="G51" s="48" t="s">
        <v>53</v>
      </c>
      <c r="H51" s="48" t="s">
        <v>53</v>
      </c>
      <c r="I51" s="48">
        <v>7</v>
      </c>
      <c r="J51" s="48">
        <v>2</v>
      </c>
      <c r="K51" s="48">
        <v>4</v>
      </c>
      <c r="L51" s="48">
        <v>1</v>
      </c>
      <c r="M51" s="48" t="s">
        <v>53</v>
      </c>
      <c r="N51" s="48">
        <v>1</v>
      </c>
      <c r="O51" s="48">
        <v>1</v>
      </c>
      <c r="P51" s="48" t="s">
        <v>53</v>
      </c>
      <c r="Q51" s="48">
        <v>1</v>
      </c>
      <c r="R51" s="48">
        <v>1</v>
      </c>
    </row>
    <row r="52" spans="1:18" s="212" customFormat="1">
      <c r="A52" s="3" t="s">
        <v>24</v>
      </c>
      <c r="B52" s="48">
        <v>6</v>
      </c>
      <c r="C52" s="48" t="s">
        <v>53</v>
      </c>
      <c r="D52" s="48" t="s">
        <v>53</v>
      </c>
      <c r="E52" s="48" t="s">
        <v>53</v>
      </c>
      <c r="F52" s="48">
        <v>1</v>
      </c>
      <c r="G52" s="48" t="s">
        <v>53</v>
      </c>
      <c r="H52" s="48" t="s">
        <v>53</v>
      </c>
      <c r="I52" s="48">
        <v>3</v>
      </c>
      <c r="J52" s="48">
        <v>1</v>
      </c>
      <c r="K52" s="48">
        <v>1</v>
      </c>
      <c r="L52" s="48">
        <v>1</v>
      </c>
      <c r="M52" s="48" t="s">
        <v>53</v>
      </c>
      <c r="N52" s="48" t="s">
        <v>53</v>
      </c>
      <c r="O52" s="48" t="s">
        <v>53</v>
      </c>
      <c r="P52" s="48" t="s">
        <v>53</v>
      </c>
      <c r="Q52" s="48" t="s">
        <v>53</v>
      </c>
      <c r="R52" s="48" t="s">
        <v>53</v>
      </c>
    </row>
    <row r="53" spans="1:18" s="212" customFormat="1">
      <c r="A53" s="3" t="s">
        <v>25</v>
      </c>
      <c r="B53" s="48">
        <v>10</v>
      </c>
      <c r="C53" s="48" t="s">
        <v>53</v>
      </c>
      <c r="D53" s="48" t="s">
        <v>53</v>
      </c>
      <c r="E53" s="48" t="s">
        <v>53</v>
      </c>
      <c r="F53" s="48" t="s">
        <v>53</v>
      </c>
      <c r="G53" s="48" t="s">
        <v>53</v>
      </c>
      <c r="H53" s="48" t="s">
        <v>53</v>
      </c>
      <c r="I53" s="48">
        <v>5</v>
      </c>
      <c r="J53" s="48">
        <v>2</v>
      </c>
      <c r="K53" s="48">
        <v>1</v>
      </c>
      <c r="L53" s="48">
        <v>2</v>
      </c>
      <c r="M53" s="48" t="s">
        <v>53</v>
      </c>
      <c r="N53" s="48">
        <v>1</v>
      </c>
      <c r="O53" s="48">
        <v>1</v>
      </c>
      <c r="P53" s="48" t="s">
        <v>53</v>
      </c>
      <c r="Q53" s="48" t="s">
        <v>53</v>
      </c>
      <c r="R53" s="48" t="s">
        <v>53</v>
      </c>
    </row>
    <row r="54" spans="1:18" s="212" customFormat="1">
      <c r="A54" s="100" t="s">
        <v>26</v>
      </c>
      <c r="B54" s="121">
        <f>SUM(B36:B53)</f>
        <v>156</v>
      </c>
      <c r="C54" s="121" t="s">
        <v>53</v>
      </c>
      <c r="D54" s="121" t="s">
        <v>53</v>
      </c>
      <c r="E54" s="121">
        <f>SUM(E44:E53)</f>
        <v>1</v>
      </c>
      <c r="F54" s="121">
        <f>SUM(F36:F53)</f>
        <v>7</v>
      </c>
      <c r="G54" s="121" t="s">
        <v>53</v>
      </c>
      <c r="H54" s="121" t="s">
        <v>53</v>
      </c>
      <c r="I54" s="121">
        <f>SUM(I36:I53)</f>
        <v>82</v>
      </c>
      <c r="J54" s="121">
        <f>SUM(J36:J53)</f>
        <v>28</v>
      </c>
      <c r="K54" s="121">
        <f>SUM(K36:K53)</f>
        <v>29</v>
      </c>
      <c r="L54" s="121">
        <f>SUM(L36:L53)</f>
        <v>25</v>
      </c>
      <c r="M54" s="121" t="s">
        <v>53</v>
      </c>
      <c r="N54" s="121">
        <f>SUM(N36:N53)</f>
        <v>12</v>
      </c>
      <c r="O54" s="121">
        <f>SUM(O36:O53)</f>
        <v>10</v>
      </c>
      <c r="P54" s="121">
        <f>SUM(P46:P53)</f>
        <v>1</v>
      </c>
      <c r="Q54" s="121">
        <f>SUM(Q39:Q53)</f>
        <v>6</v>
      </c>
      <c r="R54" s="121">
        <f>SUM(R39:R53)</f>
        <v>4</v>
      </c>
    </row>
    <row r="55" spans="1:18" s="212" customFormat="1">
      <c r="A55" s="26" t="s">
        <v>27</v>
      </c>
      <c r="B55" s="117">
        <v>979</v>
      </c>
      <c r="C55" s="117">
        <v>3</v>
      </c>
      <c r="D55" s="117">
        <v>18</v>
      </c>
      <c r="E55" s="117">
        <v>1</v>
      </c>
      <c r="F55" s="117">
        <v>26</v>
      </c>
      <c r="G55" s="117">
        <v>3</v>
      </c>
      <c r="H55" s="117" t="s">
        <v>53</v>
      </c>
      <c r="I55" s="117">
        <v>434</v>
      </c>
      <c r="J55" s="117">
        <v>161</v>
      </c>
      <c r="K55" s="117">
        <v>136</v>
      </c>
      <c r="L55" s="117">
        <v>117</v>
      </c>
      <c r="M55" s="117">
        <v>17</v>
      </c>
      <c r="N55" s="117">
        <v>140</v>
      </c>
      <c r="O55" s="117">
        <v>67</v>
      </c>
      <c r="P55" s="117">
        <v>10</v>
      </c>
      <c r="Q55" s="117">
        <v>54</v>
      </c>
      <c r="R55" s="117">
        <v>40</v>
      </c>
    </row>
    <row r="56" spans="1:18" s="212" customFormat="1">
      <c r="A56" s="26" t="s">
        <v>28</v>
      </c>
      <c r="B56" s="117">
        <v>6222</v>
      </c>
      <c r="C56" s="117">
        <v>10</v>
      </c>
      <c r="D56" s="117">
        <v>66</v>
      </c>
      <c r="E56" s="117">
        <v>3</v>
      </c>
      <c r="F56" s="117">
        <v>113</v>
      </c>
      <c r="G56" s="117">
        <v>44</v>
      </c>
      <c r="H56" s="117">
        <v>2</v>
      </c>
      <c r="I56" s="117">
        <v>2751</v>
      </c>
      <c r="J56" s="117">
        <v>961</v>
      </c>
      <c r="K56" s="117">
        <v>944</v>
      </c>
      <c r="L56" s="117">
        <v>747</v>
      </c>
      <c r="M56" s="117">
        <v>80</v>
      </c>
      <c r="N56" s="117">
        <v>960</v>
      </c>
      <c r="O56" s="117">
        <v>406</v>
      </c>
      <c r="P56" s="117">
        <v>67</v>
      </c>
      <c r="Q56" s="117">
        <v>345</v>
      </c>
      <c r="R56" s="117">
        <v>295</v>
      </c>
    </row>
    <row r="57" spans="1:18">
      <c r="A57" s="259" t="s">
        <v>7</v>
      </c>
      <c r="B57" s="260">
        <v>106225</v>
      </c>
      <c r="C57" s="260">
        <v>47</v>
      </c>
      <c r="D57" s="260">
        <v>563</v>
      </c>
      <c r="E57" s="260">
        <v>308</v>
      </c>
      <c r="F57" s="260">
        <v>1729</v>
      </c>
      <c r="G57" s="260">
        <v>609</v>
      </c>
      <c r="H57" s="260">
        <v>144</v>
      </c>
      <c r="I57" s="260">
        <v>46484</v>
      </c>
      <c r="J57" s="260">
        <v>15591</v>
      </c>
      <c r="K57" s="260">
        <v>15815</v>
      </c>
      <c r="L57" s="260">
        <v>13264</v>
      </c>
      <c r="M57" s="260">
        <v>1361</v>
      </c>
      <c r="N57" s="260">
        <v>11771</v>
      </c>
      <c r="O57" s="260" t="s">
        <v>447</v>
      </c>
      <c r="P57" s="260">
        <v>919</v>
      </c>
      <c r="Q57" s="260">
        <v>6224</v>
      </c>
      <c r="R57" s="260">
        <v>4644</v>
      </c>
    </row>
    <row r="58" spans="1:18" s="212" customFormat="1">
      <c r="A58" s="257"/>
      <c r="B58" s="258"/>
      <c r="C58" s="258"/>
      <c r="D58" s="258"/>
      <c r="E58" s="258"/>
      <c r="F58" s="258"/>
      <c r="G58" s="258"/>
      <c r="H58" s="258"/>
      <c r="I58" s="258"/>
      <c r="J58" s="258"/>
      <c r="K58" s="258"/>
      <c r="L58" s="258"/>
      <c r="M58" s="258"/>
      <c r="N58" s="258"/>
    </row>
    <row r="59" spans="1:18" s="212" customFormat="1">
      <c r="A59" s="257"/>
      <c r="B59" s="258"/>
      <c r="C59" s="258"/>
      <c r="D59" s="258"/>
      <c r="E59" s="258"/>
      <c r="F59" s="258"/>
      <c r="G59" s="258"/>
      <c r="H59" s="258"/>
      <c r="I59" s="258"/>
      <c r="J59" s="258"/>
      <c r="K59" s="258"/>
      <c r="L59" s="258"/>
      <c r="M59" s="258"/>
      <c r="N59" s="258"/>
    </row>
    <row r="60" spans="1:18" s="212" customFormat="1" ht="15.75">
      <c r="A60" s="457" t="s">
        <v>678</v>
      </c>
      <c r="B60" s="457"/>
      <c r="C60" s="457"/>
      <c r="D60" s="258"/>
      <c r="E60" s="258"/>
      <c r="F60" s="258"/>
      <c r="G60" s="258"/>
      <c r="H60" s="258"/>
      <c r="I60" s="258"/>
      <c r="J60" s="258"/>
      <c r="K60" s="258"/>
      <c r="L60" s="258"/>
      <c r="M60" s="258"/>
      <c r="N60" s="258"/>
    </row>
    <row r="61" spans="1:18" s="212" customFormat="1">
      <c r="A61" s="257"/>
      <c r="B61" s="258"/>
      <c r="C61" s="258"/>
      <c r="D61" s="258"/>
      <c r="E61" s="258"/>
      <c r="F61" s="258"/>
      <c r="G61" s="258"/>
      <c r="H61" s="258"/>
      <c r="I61" s="258"/>
      <c r="J61" s="258"/>
      <c r="K61" s="258"/>
      <c r="L61" s="258"/>
      <c r="M61" s="258"/>
      <c r="N61" s="258"/>
    </row>
    <row r="62" spans="1:18" s="212" customFormat="1">
      <c r="A62" s="456" t="s">
        <v>448</v>
      </c>
      <c r="B62" s="456"/>
      <c r="C62" s="456"/>
      <c r="D62" s="258"/>
      <c r="E62" s="258"/>
      <c r="F62" s="258"/>
      <c r="G62" s="258"/>
      <c r="H62" s="258"/>
      <c r="I62" s="258"/>
      <c r="J62" s="258"/>
      <c r="K62" s="258"/>
      <c r="L62" s="258"/>
      <c r="M62" s="258"/>
      <c r="N62" s="258"/>
    </row>
    <row r="63" spans="1:18" s="212" customFormat="1" ht="25.5">
      <c r="A63" s="261" t="s">
        <v>1</v>
      </c>
      <c r="B63" s="262" t="s">
        <v>679</v>
      </c>
      <c r="C63" s="262" t="s">
        <v>680</v>
      </c>
      <c r="D63" s="258"/>
      <c r="E63" s="258"/>
      <c r="F63" s="258"/>
      <c r="G63" s="258"/>
      <c r="H63" s="258"/>
      <c r="I63" s="258"/>
      <c r="J63" s="258"/>
      <c r="K63" s="258"/>
      <c r="L63" s="258"/>
      <c r="M63" s="258"/>
      <c r="N63" s="258"/>
    </row>
    <row r="64" spans="1:18" s="212" customFormat="1">
      <c r="A64" s="33" t="s">
        <v>8</v>
      </c>
      <c r="B64" s="263" t="s">
        <v>449</v>
      </c>
      <c r="C64" s="263" t="s">
        <v>449</v>
      </c>
      <c r="D64" s="258"/>
      <c r="F64" s="258"/>
      <c r="G64" s="258"/>
      <c r="H64" s="258"/>
      <c r="I64" s="258"/>
      <c r="J64" s="258"/>
      <c r="K64" s="258"/>
      <c r="L64" s="258"/>
      <c r="M64" s="258"/>
      <c r="N64" s="258"/>
    </row>
    <row r="65" spans="1:14" s="212" customFormat="1">
      <c r="A65" s="3" t="s">
        <v>9</v>
      </c>
      <c r="B65" s="263" t="s">
        <v>450</v>
      </c>
      <c r="C65" s="263" t="s">
        <v>451</v>
      </c>
      <c r="D65" s="258"/>
      <c r="F65" s="258"/>
      <c r="G65" s="258"/>
      <c r="H65" s="258"/>
      <c r="I65" s="258"/>
      <c r="J65" s="258"/>
      <c r="K65" s="258"/>
      <c r="L65" s="258"/>
      <c r="M65" s="258"/>
      <c r="N65" s="258"/>
    </row>
    <row r="66" spans="1:14" s="212" customFormat="1">
      <c r="A66" s="3" t="s">
        <v>10</v>
      </c>
      <c r="B66" s="263" t="s">
        <v>452</v>
      </c>
      <c r="C66" s="263" t="s">
        <v>449</v>
      </c>
      <c r="D66" s="258"/>
      <c r="F66" s="258"/>
      <c r="G66" s="258"/>
      <c r="H66" s="258"/>
      <c r="I66" s="258"/>
      <c r="J66" s="258"/>
      <c r="K66" s="258"/>
      <c r="L66" s="258"/>
      <c r="M66" s="258"/>
      <c r="N66" s="258"/>
    </row>
    <row r="67" spans="1:14" s="212" customFormat="1">
      <c r="A67" s="3" t="s">
        <v>11</v>
      </c>
      <c r="B67" s="263" t="s">
        <v>453</v>
      </c>
      <c r="C67" s="263" t="s">
        <v>449</v>
      </c>
      <c r="D67" s="258"/>
      <c r="F67" s="258"/>
      <c r="G67" s="258"/>
      <c r="H67" s="258"/>
      <c r="I67" s="258"/>
      <c r="J67" s="258"/>
      <c r="K67" s="258"/>
      <c r="L67" s="258"/>
      <c r="M67" s="258"/>
      <c r="N67" s="258"/>
    </row>
    <row r="68" spans="1:14" s="212" customFormat="1">
      <c r="A68" s="3" t="s">
        <v>12</v>
      </c>
      <c r="B68" s="263" t="s">
        <v>449</v>
      </c>
      <c r="C68" s="263" t="s">
        <v>451</v>
      </c>
      <c r="D68" s="258"/>
      <c r="F68" s="258"/>
      <c r="G68" s="258"/>
      <c r="H68" s="258"/>
      <c r="I68" s="258"/>
      <c r="J68" s="258"/>
      <c r="K68" s="258"/>
      <c r="L68" s="258"/>
      <c r="M68" s="258"/>
      <c r="N68" s="258"/>
    </row>
    <row r="69" spans="1:14" s="212" customFormat="1">
      <c r="A69" s="3" t="s">
        <v>13</v>
      </c>
      <c r="B69" s="263" t="s">
        <v>452</v>
      </c>
      <c r="C69" s="263" t="s">
        <v>451</v>
      </c>
      <c r="D69" s="258"/>
      <c r="F69" s="258"/>
      <c r="G69" s="258"/>
      <c r="H69" s="258"/>
      <c r="I69" s="258"/>
      <c r="J69" s="258"/>
      <c r="K69" s="258"/>
      <c r="L69" s="258"/>
      <c r="M69" s="258"/>
      <c r="N69" s="258"/>
    </row>
    <row r="70" spans="1:14" s="212" customFormat="1">
      <c r="A70" s="3" t="s">
        <v>14</v>
      </c>
      <c r="B70" s="263" t="s">
        <v>454</v>
      </c>
      <c r="C70" s="263" t="s">
        <v>450</v>
      </c>
      <c r="D70" s="258"/>
      <c r="F70" s="258"/>
      <c r="G70" s="258"/>
      <c r="H70" s="258"/>
      <c r="I70" s="258"/>
      <c r="J70" s="258"/>
      <c r="K70" s="258"/>
      <c r="L70" s="258"/>
      <c r="M70" s="258"/>
      <c r="N70" s="258"/>
    </row>
    <row r="71" spans="1:14" s="212" customFormat="1">
      <c r="A71" s="3" t="s">
        <v>15</v>
      </c>
      <c r="B71" s="264" t="s">
        <v>455</v>
      </c>
      <c r="C71" s="264" t="s">
        <v>451</v>
      </c>
      <c r="D71" s="258"/>
      <c r="F71" s="258"/>
      <c r="G71" s="258"/>
      <c r="H71" s="258"/>
      <c r="I71" s="258"/>
      <c r="J71" s="258"/>
      <c r="K71" s="258"/>
      <c r="L71" s="258"/>
      <c r="M71" s="258"/>
      <c r="N71" s="258"/>
    </row>
    <row r="72" spans="1:14" s="212" customFormat="1">
      <c r="A72" s="3" t="s">
        <v>16</v>
      </c>
      <c r="B72" s="264" t="s">
        <v>450</v>
      </c>
      <c r="C72" s="264" t="s">
        <v>451</v>
      </c>
      <c r="D72" s="258"/>
      <c r="F72" s="258"/>
      <c r="G72" s="258"/>
      <c r="H72" s="258"/>
      <c r="I72" s="258"/>
      <c r="J72" s="258"/>
      <c r="K72" s="258"/>
      <c r="L72" s="258"/>
      <c r="M72" s="258"/>
      <c r="N72" s="258"/>
    </row>
    <row r="73" spans="1:14" s="212" customFormat="1">
      <c r="A73" s="3" t="s">
        <v>17</v>
      </c>
      <c r="B73" s="264" t="s">
        <v>454</v>
      </c>
      <c r="C73" s="264" t="s">
        <v>451</v>
      </c>
      <c r="D73" s="258"/>
      <c r="F73" s="258"/>
      <c r="G73" s="258"/>
      <c r="H73" s="258"/>
      <c r="I73" s="258"/>
      <c r="J73" s="258"/>
      <c r="K73" s="258"/>
      <c r="L73" s="258"/>
      <c r="M73" s="258"/>
      <c r="N73" s="258"/>
    </row>
    <row r="74" spans="1:14" s="212" customFormat="1">
      <c r="A74" s="3" t="s">
        <v>18</v>
      </c>
      <c r="B74" s="264" t="s">
        <v>453</v>
      </c>
      <c r="C74" s="264" t="s">
        <v>449</v>
      </c>
      <c r="D74" s="258"/>
      <c r="F74" s="258"/>
      <c r="G74" s="258"/>
      <c r="H74" s="258"/>
      <c r="I74" s="258"/>
      <c r="J74" s="258"/>
      <c r="K74" s="258"/>
      <c r="L74" s="258"/>
      <c r="M74" s="258"/>
      <c r="N74" s="258"/>
    </row>
    <row r="75" spans="1:14" s="212" customFormat="1">
      <c r="A75" s="3" t="s">
        <v>19</v>
      </c>
      <c r="B75" s="264" t="s">
        <v>452</v>
      </c>
      <c r="C75" s="264" t="s">
        <v>451</v>
      </c>
      <c r="D75" s="258"/>
      <c r="F75" s="258"/>
      <c r="G75" s="258"/>
      <c r="H75" s="258"/>
      <c r="I75" s="258"/>
      <c r="J75" s="258"/>
      <c r="K75" s="258"/>
      <c r="L75" s="258"/>
      <c r="M75" s="258"/>
      <c r="N75" s="258"/>
    </row>
    <row r="76" spans="1:14" s="212" customFormat="1">
      <c r="A76" s="3" t="s">
        <v>20</v>
      </c>
      <c r="B76" s="264" t="s">
        <v>449</v>
      </c>
      <c r="C76" s="264" t="s">
        <v>449</v>
      </c>
      <c r="D76" s="258"/>
      <c r="E76" s="258"/>
      <c r="F76" s="258"/>
      <c r="G76" s="258"/>
      <c r="H76" s="258"/>
      <c r="I76" s="258"/>
      <c r="J76" s="258"/>
      <c r="K76" s="258"/>
      <c r="L76" s="258"/>
      <c r="M76" s="258"/>
      <c r="N76" s="258"/>
    </row>
    <row r="77" spans="1:14" s="212" customFormat="1" ht="24">
      <c r="A77" s="3" t="s">
        <v>21</v>
      </c>
      <c r="B77" s="264" t="s">
        <v>449</v>
      </c>
      <c r="C77" s="264" t="s">
        <v>449</v>
      </c>
      <c r="D77" s="258"/>
      <c r="E77" s="258"/>
      <c r="F77" s="258"/>
      <c r="G77" s="258"/>
      <c r="H77" s="258"/>
      <c r="I77" s="258"/>
      <c r="J77" s="258"/>
      <c r="K77" s="258"/>
      <c r="L77" s="258"/>
      <c r="M77" s="258"/>
      <c r="N77" s="258"/>
    </row>
    <row r="78" spans="1:14" s="212" customFormat="1">
      <c r="A78" s="3" t="s">
        <v>22</v>
      </c>
      <c r="B78" s="264" t="s">
        <v>449</v>
      </c>
      <c r="C78" s="264" t="s">
        <v>451</v>
      </c>
      <c r="D78" s="258"/>
      <c r="E78" s="258"/>
      <c r="F78" s="258"/>
      <c r="G78" s="258"/>
      <c r="H78" s="258"/>
      <c r="I78" s="258"/>
      <c r="J78" s="258"/>
      <c r="K78" s="258"/>
      <c r="L78" s="258"/>
      <c r="M78" s="258"/>
      <c r="N78" s="258"/>
    </row>
    <row r="79" spans="1:14" s="212" customFormat="1">
      <c r="A79" s="3" t="s">
        <v>23</v>
      </c>
      <c r="B79" s="264" t="s">
        <v>449</v>
      </c>
      <c r="C79" s="264" t="s">
        <v>449</v>
      </c>
      <c r="D79" s="258"/>
      <c r="E79" s="258"/>
      <c r="F79" s="258"/>
      <c r="G79" s="258"/>
      <c r="H79" s="258"/>
      <c r="I79" s="258"/>
      <c r="J79" s="258"/>
      <c r="K79" s="258"/>
      <c r="L79" s="258"/>
      <c r="M79" s="258"/>
      <c r="N79" s="258"/>
    </row>
    <row r="80" spans="1:14" s="212" customFormat="1">
      <c r="A80" s="3" t="s">
        <v>24</v>
      </c>
      <c r="B80" s="264" t="s">
        <v>449</v>
      </c>
      <c r="C80" s="264" t="s">
        <v>449</v>
      </c>
      <c r="D80" s="258"/>
      <c r="E80" s="258"/>
      <c r="F80" s="258"/>
      <c r="G80" s="258"/>
      <c r="H80" s="258"/>
      <c r="I80" s="258"/>
      <c r="J80" s="258"/>
      <c r="K80" s="258"/>
      <c r="L80" s="258"/>
      <c r="M80" s="258"/>
      <c r="N80" s="258"/>
    </row>
    <row r="81" spans="1:14" s="212" customFormat="1">
      <c r="A81" s="3" t="s">
        <v>25</v>
      </c>
      <c r="B81" s="264" t="s">
        <v>452</v>
      </c>
      <c r="C81" s="264" t="s">
        <v>449</v>
      </c>
      <c r="D81" s="258"/>
      <c r="E81" s="258"/>
      <c r="F81" s="258"/>
      <c r="G81" s="258"/>
      <c r="H81" s="258"/>
      <c r="I81" s="258"/>
      <c r="J81" s="258"/>
      <c r="K81" s="258"/>
      <c r="L81" s="258"/>
      <c r="M81" s="258"/>
      <c r="N81" s="258"/>
    </row>
    <row r="82" spans="1:14" s="212" customFormat="1">
      <c r="A82" s="257"/>
      <c r="B82" s="258"/>
      <c r="C82" s="258"/>
      <c r="D82" s="258"/>
      <c r="E82" s="258"/>
      <c r="F82" s="258"/>
      <c r="G82" s="258"/>
      <c r="H82" s="258"/>
      <c r="I82" s="258"/>
      <c r="J82" s="258"/>
      <c r="K82" s="258"/>
      <c r="L82" s="258"/>
      <c r="M82" s="258"/>
      <c r="N82" s="258"/>
    </row>
  </sheetData>
  <mergeCells count="22">
    <mergeCell ref="L34:L35"/>
    <mergeCell ref="F34:F35"/>
    <mergeCell ref="G34:G35"/>
    <mergeCell ref="I34:I35"/>
    <mergeCell ref="J34:J35"/>
    <mergeCell ref="K34:K35"/>
    <mergeCell ref="A30:R30"/>
    <mergeCell ref="A62:C62"/>
    <mergeCell ref="A60:C60"/>
    <mergeCell ref="M34:M35"/>
    <mergeCell ref="A2:N2"/>
    <mergeCell ref="A32:R32"/>
    <mergeCell ref="A33:R33"/>
    <mergeCell ref="N34:N35"/>
    <mergeCell ref="A4:N4"/>
    <mergeCell ref="A5:N5"/>
    <mergeCell ref="O34:O35"/>
    <mergeCell ref="P34:P35"/>
    <mergeCell ref="Q34:Q35"/>
    <mergeCell ref="R34:R35"/>
    <mergeCell ref="A34:A35"/>
    <mergeCell ref="E34:E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11</vt:i4>
      </vt:variant>
    </vt:vector>
  </HeadingPairs>
  <TitlesOfParts>
    <vt:vector size="11" baseType="lpstr">
      <vt:lpstr>Indice</vt:lpstr>
      <vt:lpstr>1 Area</vt:lpstr>
      <vt:lpstr>2 Classificazione</vt:lpstr>
      <vt:lpstr>3 Demografia</vt:lpstr>
      <vt:lpstr>4 Istruzione</vt:lpstr>
      <vt:lpstr>5 Lavoro</vt:lpstr>
      <vt:lpstr>6 Economia</vt:lpstr>
      <vt:lpstr>7 Focus agro</vt:lpstr>
      <vt:lpstr>8 Risorse</vt:lpstr>
      <vt:lpstr>9 Turismo</vt:lpstr>
      <vt:lpstr>10 Servizi e connettività</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2022-01-26T16:53:33Z</dcterms:modified>
</cp:coreProperties>
</file>